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smukherjee\Dropbox\EGPAF\ER FY21\USAID Training for Local Partners\"/>
    </mc:Choice>
  </mc:AlternateContent>
  <xr:revisionPtr revIDLastSave="0" documentId="8_{E855A3A9-6D7B-4687-BC54-1EC02D517D17}" xr6:coauthVersionLast="36" xr6:coauthVersionMax="36" xr10:uidLastSave="{00000000-0000-0000-0000-000000000000}"/>
  <bookViews>
    <workbookView xWindow="0" yWindow="0" windowWidth="8800" windowHeight="3840" tabRatio="551" xr2:uid="{00000000-000D-0000-FFFF-FFFF00000000}"/>
  </bookViews>
  <sheets>
    <sheet name="Expenditure Template" sheetId="1" r:id="rId1"/>
    <sheet name="Sheet10" sheetId="27" state="hidden" r:id="rId2"/>
    <sheet name="Staff Allocations" sheetId="3" r:id="rId3"/>
    <sheet name="Travel Allocations" sheetId="41" r:id="rId4"/>
    <sheet name="Equipment" sheetId="42" r:id="rId5"/>
    <sheet name="Health and Other Supplies" sheetId="10" r:id="rId6"/>
    <sheet name="Sub Recipients" sheetId="9" r:id="rId7"/>
    <sheet name="Contractual Allocations" sheetId="43" r:id="rId8"/>
    <sheet name="Trainings, Meetings" sheetId="11" r:id="rId9"/>
    <sheet name="Lists" sheetId="2" r:id="rId10"/>
    <sheet name="Summary of Spending" sheetId="44" r:id="rId11"/>
    <sheet name="ER Categories" sheetId="14"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Dec08" localSheetId="11" hidden="1">{"sum",#N/A,FALSE,"Summary";"admin1",#N/A,FALSE,"Admin";"admin2",#N/A,FALSE,"Admin";"admin3",#N/A,FALSE,"Admin";"nat",#N/A,FALSE,"Natugo";"irri1",#N/A,FALSE,"Irrigation";"irri2",#N/A,FALSE,"Irrigation";"oil1",#N/A,FALSE,"Press and Sesame";"oil2",#N/A,FALSE,"Press and Sesame";"stove1",#N/A,FALSE,"Stove";"stove2",#N/A,FALSE,"Stove"}</definedName>
    <definedName name="_Dec08" hidden="1">{"sum",#N/A,FALSE,"Summary";"admin1",#N/A,FALSE,"Admin";"admin2",#N/A,FALSE,"Admin";"admin3",#N/A,FALSE,"Admin";"nat",#N/A,FALSE,"Natugo";"irri1",#N/A,FALSE,"Irrigation";"irri2",#N/A,FALSE,"Irrigation";"oil1",#N/A,FALSE,"Press and Sesame";"oil2",#N/A,FALSE,"Press and Sesame";"stove1",#N/A,FALSE,"Stove";"stove2",#N/A,FALSE,"Stove"}</definedName>
    <definedName name="_xlnm._FilterDatabase" localSheetId="5" hidden="1">'Health and Other Supplies'!$A$7:$W$153</definedName>
    <definedName name="_xlnm._FilterDatabase" localSheetId="8" hidden="1">'Trainings, Meetings'!#REF!</definedName>
    <definedName name="_Jan09" localSheetId="11" hidden="1">{"sum",#N/A,FALSE,"Summary";"admin1",#N/A,FALSE,"Admin";"admin2",#N/A,FALSE,"Admin";"admin3",#N/A,FALSE,"Admin";"nat",#N/A,FALSE,"Natugo";"irri1",#N/A,FALSE,"Irrigation";"irri2",#N/A,FALSE,"Irrigation";"oil1",#N/A,FALSE,"Press and Sesame";"oil2",#N/A,FALSE,"Press and Sesame";"stove1",#N/A,FALSE,"Stove";"stove2",#N/A,FALSE,"Stove"}</definedName>
    <definedName name="_Jan09" hidden="1">{"sum",#N/A,FALSE,"Summary";"admin1",#N/A,FALSE,"Admin";"admin2",#N/A,FALSE,"Admin";"admin3",#N/A,FALSE,"Admin";"nat",#N/A,FALSE,"Natugo";"irri1",#N/A,FALSE,"Irrigation";"irri2",#N/A,FALSE,"Irrigation";"oil1",#N/A,FALSE,"Press and Sesame";"oil2",#N/A,FALSE,"Press and Sesame";"stove1",#N/A,FALSE,"Stove";"stove2",#N/A,FALSE,"Stove"}</definedName>
    <definedName name="_Jul08" localSheetId="11" hidden="1">{"sum",#N/A,FALSE,"Summary";"admin1",#N/A,FALSE,"Admin";"admin2",#N/A,FALSE,"Admin";"admin3",#N/A,FALSE,"Admin";"nat",#N/A,FALSE,"Natugo";"irri1",#N/A,FALSE,"Irrigation";"irri2",#N/A,FALSE,"Irrigation";"oil1",#N/A,FALSE,"Press and Sesame";"oil2",#N/A,FALSE,"Press and Sesame";"stove1",#N/A,FALSE,"Stove";"stove2",#N/A,FALSE,"Stove"}</definedName>
    <definedName name="_Jul08" hidden="1">{"sum",#N/A,FALSE,"Summary";"admin1",#N/A,FALSE,"Admin";"admin2",#N/A,FALSE,"Admin";"admin3",#N/A,FALSE,"Admin";"nat",#N/A,FALSE,"Natugo";"irri1",#N/A,FALSE,"Irrigation";"irri2",#N/A,FALSE,"Irrigation";"oil1",#N/A,FALSE,"Press and Sesame";"oil2",#N/A,FALSE,"Press and Sesame";"stove1",#N/A,FALSE,"Stove";"stove2",#N/A,FALSE,"Stove"}</definedName>
    <definedName name="_Jun1" localSheetId="11" hidden="1">{"sum",#N/A,FALSE,"Summary";"admin1",#N/A,FALSE,"Admin";"admin2",#N/A,FALSE,"Admin";"admin3",#N/A,FALSE,"Admin";"nat",#N/A,FALSE,"Natugo";"irri1",#N/A,FALSE,"Irrigation";"irri2",#N/A,FALSE,"Irrigation";"oil1",#N/A,FALSE,"Press and Sesame";"oil2",#N/A,FALSE,"Press and Sesame";"stove1",#N/A,FALSE,"Stove";"stove2",#N/A,FALSE,"Stove"}</definedName>
    <definedName name="_Jun1" hidden="1">{"sum",#N/A,FALSE,"Summary";"admin1",#N/A,FALSE,"Admin";"admin2",#N/A,FALSE,"Admin";"admin3",#N/A,FALSE,"Admin";"nat",#N/A,FALSE,"Natugo";"irri1",#N/A,FALSE,"Irrigation";"irri2",#N/A,FALSE,"Irrigation";"oil1",#N/A,FALSE,"Press and Sesame";"oil2",#N/A,FALSE,"Press and Sesame";"stove1",#N/A,FALSE,"Stove";"stove2",#N/A,FALSE,"Stove"}</definedName>
    <definedName name="_Sep08" localSheetId="11" hidden="1">{"sum",#N/A,FALSE,"Summary";"admin1",#N/A,FALSE,"Admin";"admin2",#N/A,FALSE,"Admin";"admin3",#N/A,FALSE,"Admin";"nat",#N/A,FALSE,"Natugo";"irri1",#N/A,FALSE,"Irrigation";"irri2",#N/A,FALSE,"Irrigation";"oil1",#N/A,FALSE,"Press and Sesame";"oil2",#N/A,FALSE,"Press and Sesame";"stove1",#N/A,FALSE,"Stove";"stove2",#N/A,FALSE,"Stove"}</definedName>
    <definedName name="_Sep08" hidden="1">{"sum",#N/A,FALSE,"Summary";"admin1",#N/A,FALSE,"Admin";"admin2",#N/A,FALSE,"Admin";"admin3",#N/A,FALSE,"Admin";"nat",#N/A,FALSE,"Natugo";"irri1",#N/A,FALSE,"Irrigation";"irri2",#N/A,FALSE,"Irrigation";"oil1",#N/A,FALSE,"Press and Sesame";"oil2",#N/A,FALSE,"Press and Sesame";"stove1",#N/A,FALSE,"Stove";"stove2",#N/A,FALSE,"Stove"}</definedName>
    <definedName name="_sep09" localSheetId="11" hidden="1">{"sum",#N/A,FALSE,"Summary";"admin1",#N/A,FALSE,"Admin";"admin2",#N/A,FALSE,"Admin";"admin3",#N/A,FALSE,"Admin";"nat",#N/A,FALSE,"Natugo";"irri1",#N/A,FALSE,"Irrigation";"irri2",#N/A,FALSE,"Irrigation";"oil1",#N/A,FALSE,"Press and Sesame";"oil2",#N/A,FALSE,"Press and Sesame";"stove1",#N/A,FALSE,"Stove";"stove2",#N/A,FALSE,"Stove"}</definedName>
    <definedName name="_sep09" hidden="1">{"sum",#N/A,FALSE,"Summary";"admin1",#N/A,FALSE,"Admin";"admin2",#N/A,FALSE,"Admin";"admin3",#N/A,FALSE,"Admin";"nat",#N/A,FALSE,"Natugo";"irri1",#N/A,FALSE,"Irrigation";"irri2",#N/A,FALSE,"Irrigation";"oil1",#N/A,FALSE,"Press and Sesame";"oil2",#N/A,FALSE,"Press and Sesame";"stove1",#N/A,FALSE,"Stove";"stove2",#N/A,FALSE,"Stove"}</definedName>
    <definedName name="Apr" localSheetId="11" hidden="1">{"sum",#N/A,FALSE,"Summary";"admin1",#N/A,FALSE,"Admin";"admin2",#N/A,FALSE,"Admin";"admin3",#N/A,FALSE,"Admin";"nat",#N/A,FALSE,"Natugo";"irri1",#N/A,FALSE,"Irrigation";"irri2",#N/A,FALSE,"Irrigation";"oil1",#N/A,FALSE,"Press and Sesame";"oil2",#N/A,FALSE,"Press and Sesame";"stove1",#N/A,FALSE,"Stove";"stove2",#N/A,FALSE,"Stove"}</definedName>
    <definedName name="Apr" hidden="1">{"sum",#N/A,FALSE,"Summary";"admin1",#N/A,FALSE,"Admin";"admin2",#N/A,FALSE,"Admin";"admin3",#N/A,FALSE,"Admin";"nat",#N/A,FALSE,"Natugo";"irri1",#N/A,FALSE,"Irrigation";"irri2",#N/A,FALSE,"Irrigation";"oil1",#N/A,FALSE,"Press and Sesame";"oil2",#N/A,FALSE,"Press and Sesame";"stove1",#N/A,FALSE,"Stove";"stove2",#N/A,FALSE,"Stove"}</definedName>
    <definedName name="Aug" localSheetId="11" hidden="1">{"sum",#N/A,FALSE,"Summary";"admin1",#N/A,FALSE,"Admin";"admin2",#N/A,FALSE,"Admin";"admin3",#N/A,FALSE,"Admin";"nat",#N/A,FALSE,"Natugo";"irri1",#N/A,FALSE,"Irrigation";"irri2",#N/A,FALSE,"Irrigation";"oil1",#N/A,FALSE,"Press and Sesame";"oil2",#N/A,FALSE,"Press and Sesame";"stove1",#N/A,FALSE,"Stove";"stove2",#N/A,FALSE,"Stove"}</definedName>
    <definedName name="Aug" hidden="1">{"sum",#N/A,FALSE,"Summary";"admin1",#N/A,FALSE,"Admin";"admin2",#N/A,FALSE,"Admin";"admin3",#N/A,FALSE,"Admin";"nat",#N/A,FALSE,"Natugo";"irri1",#N/A,FALSE,"Irrigation";"irri2",#N/A,FALSE,"Irrigation";"oil1",#N/A,FALSE,"Press and Sesame";"oil2",#N/A,FALSE,"Press and Sesame";"stove1",#N/A,FALSE,"Stove";"stove2",#N/A,FALSE,"Stove"}</definedName>
    <definedName name="bdf" localSheetId="7">#REF!</definedName>
    <definedName name="bdf">#REF!</definedName>
    <definedName name="CatResults">'[1]Category List'!$D$8</definedName>
    <definedName name="CatResults_Site_Level">'[1]Category List'!$F$9</definedName>
    <definedName name="Construction" localSheetId="7">#REF!</definedName>
    <definedName name="Construction">#REF!</definedName>
    <definedName name="Contractual" localSheetId="7">#REF!</definedName>
    <definedName name="Contractual">#REF!</definedName>
    <definedName name="d" localSheetId="7">#REF!</definedName>
    <definedName name="d">#REF!</definedName>
    <definedName name="DataSheet" localSheetId="7">#REF!</definedName>
    <definedName name="DataSheet">#REF!</definedName>
    <definedName name="datasource">'[2]Guidance &amp; Notes'!$C$114</definedName>
    <definedName name="Dec" localSheetId="11" hidden="1">{"sum",#N/A,FALSE,"Summary";"admin1",#N/A,FALSE,"Admin";"admin2",#N/A,FALSE,"Admin";"admin3",#N/A,FALSE,"Admin";"nat",#N/A,FALSE,"Natugo";"irri1",#N/A,FALSE,"Irrigation";"irri2",#N/A,FALSE,"Irrigation";"oil1",#N/A,FALSE,"Press and Sesame";"oil2",#N/A,FALSE,"Press and Sesame";"stove1",#N/A,FALSE,"Stove";"stove2",#N/A,FALSE,"Stove"}</definedName>
    <definedName name="Dec" hidden="1">{"sum",#N/A,FALSE,"Summary";"admin1",#N/A,FALSE,"Admin";"admin2",#N/A,FALSE,"Admin";"admin3",#N/A,FALSE,"Admin";"nat",#N/A,FALSE,"Natugo";"irri1",#N/A,FALSE,"Irrigation";"irri2",#N/A,FALSE,"Irrigation";"oil1",#N/A,FALSE,"Press and Sesame";"oil2",#N/A,FALSE,"Press and Sesame";"stove1",#N/A,FALSE,"Stove";"stove2",#N/A,FALSE,"Stove"}</definedName>
    <definedName name="Equipment" localSheetId="7">#REF!</definedName>
    <definedName name="Equipment">#REF!</definedName>
    <definedName name="expdec08">[3]Dec08!$A$1:$P$111</definedName>
    <definedName name="fsdfasd" localSheetId="11" hidden="1">{"sum",#N/A,FALSE,"Summary";"admin1",#N/A,FALSE,"Admin";"admin2",#N/A,FALSE,"Admin";"admin3",#N/A,FALSE,"Admin";"nat",#N/A,FALSE,"Natugo";"irri1",#N/A,FALSE,"Irrigation";"irri2",#N/A,FALSE,"Irrigation";"oil1",#N/A,FALSE,"Press and Sesame";"oil2",#N/A,FALSE,"Press and Sesame";"stove1",#N/A,FALSE,"Stove";"stove2",#N/A,FALSE,"Stove"}</definedName>
    <definedName name="fsdfasd" hidden="1">{"sum",#N/A,FALSE,"Summary";"admin1",#N/A,FALSE,"Admin";"admin2",#N/A,FALSE,"Admin";"admin3",#N/A,FALSE,"Admin";"nat",#N/A,FALSE,"Natugo";"irri1",#N/A,FALSE,"Irrigation";"irri2",#N/A,FALSE,"Irrigation";"oil1",#N/A,FALSE,"Press and Sesame";"oil2",#N/A,FALSE,"Press and Sesame";"stove1",#N/A,FALSE,"Stove";"stove2",#N/A,FALSE,"Stove"}</definedName>
    <definedName name="HSs_National" localSheetId="7">'[4]Above Site Level Exp'!#REF!</definedName>
    <definedName name="HSs_National">'[4]Above Site Level Exp'!#REF!</definedName>
    <definedName name="Jan" localSheetId="11" hidden="1">{"sum",#N/A,FALSE,"Summary";"admin1",#N/A,FALSE,"Admin";"admin2",#N/A,FALSE,"Admin";"admin3",#N/A,FALSE,"Admin";"nat",#N/A,FALSE,"Natugo";"irri1",#N/A,FALSE,"Irrigation";"irri2",#N/A,FALSE,"Irrigation";"oil1",#N/A,FALSE,"Press and Sesame";"oil2",#N/A,FALSE,"Press and Sesame";"stove1",#N/A,FALSE,"Stove";"stove2",#N/A,FALSE,"Stove"}</definedName>
    <definedName name="Jan" hidden="1">{"sum",#N/A,FALSE,"Summary";"admin1",#N/A,FALSE,"Admin";"admin2",#N/A,FALSE,"Admin";"admin3",#N/A,FALSE,"Admin";"nat",#N/A,FALSE,"Natugo";"irri1",#N/A,FALSE,"Irrigation";"irri2",#N/A,FALSE,"Irrigation";"oil1",#N/A,FALSE,"Press and Sesame";"oil2",#N/A,FALSE,"Press and Sesame";"stove1",#N/A,FALSE,"Stove";"stove2",#N/A,FALSE,"Stove"}</definedName>
    <definedName name="January" localSheetId="11" hidden="1">{"sum",#N/A,FALSE,"Summary";"admin1",#N/A,FALSE,"Admin";"admin2",#N/A,FALSE,"Admin";"admin3",#N/A,FALSE,"Admin";"nat",#N/A,FALSE,"Natugo";"irri1",#N/A,FALSE,"Irrigation";"irri2",#N/A,FALSE,"Irrigation";"oil1",#N/A,FALSE,"Press and Sesame";"oil2",#N/A,FALSE,"Press and Sesame";"stove1",#N/A,FALSE,"Stove";"stove2",#N/A,FALSE,"Stove"}</definedName>
    <definedName name="January" hidden="1">{"sum",#N/A,FALSE,"Summary";"admin1",#N/A,FALSE,"Admin";"admin2",#N/A,FALSE,"Admin";"admin3",#N/A,FALSE,"Admin";"nat",#N/A,FALSE,"Natugo";"irri1",#N/A,FALSE,"Irrigation";"irri2",#N/A,FALSE,"Irrigation";"oil1",#N/A,FALSE,"Press and Sesame";"oil2",#N/A,FALSE,"Press and Sesame";"stove1",#N/A,FALSE,"Stove";"stove2",#N/A,FALSE,"Stove"}</definedName>
    <definedName name="Jul" localSheetId="11" hidden="1">{"sum",#N/A,FALSE,"Summary";"admin1",#N/A,FALSE,"Admin";"admin2",#N/A,FALSE,"Admin";"admin3",#N/A,FALSE,"Admin";"nat",#N/A,FALSE,"Natugo";"irri1",#N/A,FALSE,"Irrigation";"irri2",#N/A,FALSE,"Irrigation";"oil1",#N/A,FALSE,"Press and Sesame";"oil2",#N/A,FALSE,"Press and Sesame";"stove1",#N/A,FALSE,"Stove";"stove2",#N/A,FALSE,"Stove"}</definedName>
    <definedName name="Jul" hidden="1">{"sum",#N/A,FALSE,"Summary";"admin1",#N/A,FALSE,"Admin";"admin2",#N/A,FALSE,"Admin";"admin3",#N/A,FALSE,"Admin";"nat",#N/A,FALSE,"Natugo";"irri1",#N/A,FALSE,"Irrigation";"irri2",#N/A,FALSE,"Irrigation";"oil1",#N/A,FALSE,"Press and Sesame";"oil2",#N/A,FALSE,"Press and Sesame";"stove1",#N/A,FALSE,"Stove";"stove2",#N/A,FALSE,"Stove"}</definedName>
    <definedName name="Jun" localSheetId="11" hidden="1">{"sum",#N/A,FALSE,"Summary";"admin1",#N/A,FALSE,"Admin";"admin2",#N/A,FALSE,"Admin";"admin3",#N/A,FALSE,"Admin";"nat",#N/A,FALSE,"Natugo";"irri1",#N/A,FALSE,"Irrigation";"irri2",#N/A,FALSE,"Irrigation";"oil1",#N/A,FALSE,"Press and Sesame";"oil2",#N/A,FALSE,"Press and Sesame";"stove1",#N/A,FALSE,"Stove";"stove2",#N/A,FALSE,"Stove"}</definedName>
    <definedName name="Jun" hidden="1">{"sum",#N/A,FALSE,"Summary";"admin1",#N/A,FALSE,"Admin";"admin2",#N/A,FALSE,"Admin";"admin3",#N/A,FALSE,"Admin";"nat",#N/A,FALSE,"Natugo";"irri1",#N/A,FALSE,"Irrigation";"irri2",#N/A,FALSE,"Irrigation";"oil1",#N/A,FALSE,"Press and Sesame";"oil2",#N/A,FALSE,"Press and Sesame";"stove1",#N/A,FALSE,"Stove";"stove2",#N/A,FALSE,"Stove"}</definedName>
    <definedName name="June" localSheetId="11" hidden="1">{"sum",#N/A,FALSE,"Summary";"admin1",#N/A,FALSE,"Admin";"admin2",#N/A,FALSE,"Admin";"admin3",#N/A,FALSE,"Admin";"nat",#N/A,FALSE,"Natugo";"irri1",#N/A,FALSE,"Irrigation";"irri2",#N/A,FALSE,"Irrigation";"oil1",#N/A,FALSE,"Press and Sesame";"oil2",#N/A,FALSE,"Press and Sesame";"stove1",#N/A,FALSE,"Stove";"stove2",#N/A,FALSE,"Stove"}</definedName>
    <definedName name="June" hidden="1">{"sum",#N/A,FALSE,"Summary";"admin1",#N/A,FALSE,"Admin";"admin2",#N/A,FALSE,"Admin";"admin3",#N/A,FALSE,"Admin";"nat",#N/A,FALSE,"Natugo";"irri1",#N/A,FALSE,"Irrigation";"irri2",#N/A,FALSE,"Irrigation";"oil1",#N/A,FALSE,"Press and Sesame";"oil2",#N/A,FALSE,"Press and Sesame";"stove1",#N/A,FALSE,"Stove";"stove2",#N/A,FALSE,"Stove"}</definedName>
    <definedName name="June1" localSheetId="11" hidden="1">{"sum",#N/A,FALSE,"Summary";"admin1",#N/A,FALSE,"Admin";"admin2",#N/A,FALSE,"Admin";"admin3",#N/A,FALSE,"Admin";"nat",#N/A,FALSE,"Natugo";"irri1",#N/A,FALSE,"Irrigation";"irri2",#N/A,FALSE,"Irrigation";"oil1",#N/A,FALSE,"Press and Sesame";"oil2",#N/A,FALSE,"Press and Sesame";"stove1",#N/A,FALSE,"Stove";"stove2",#N/A,FALSE,"Stove"}</definedName>
    <definedName name="June1" hidden="1">{"sum",#N/A,FALSE,"Summary";"admin1",#N/A,FALSE,"Admin";"admin2",#N/A,FALSE,"Admin";"admin3",#N/A,FALSE,"Admin";"nat",#N/A,FALSE,"Natugo";"irri1",#N/A,FALSE,"Irrigation";"irri2",#N/A,FALSE,"Irrigation";"oil1",#N/A,FALSE,"Press and Sesame";"oil2",#N/A,FALSE,"Press and Sesame";"stove1",#N/A,FALSE,"Stove";"stove2",#N/A,FALSE,"Stove"}</definedName>
    <definedName name="Kf" localSheetId="11" hidden="1">{"sum",#N/A,FALSE,"Summary";"admin1",#N/A,FALSE,"Admin";"admin2",#N/A,FALSE,"Admin";"admin3",#N/A,FALSE,"Admin";"nat",#N/A,FALSE,"Natugo";"irri1",#N/A,FALSE,"Irrigation";"irri2",#N/A,FALSE,"Irrigation";"oil1",#N/A,FALSE,"Press and Sesame";"oil2",#N/A,FALSE,"Press and Sesame";"stove1",#N/A,FALSE,"Stove";"stove2",#N/A,FALSE,"Stove"}</definedName>
    <definedName name="Kf" hidden="1">{"sum",#N/A,FALSE,"Summary";"admin1",#N/A,FALSE,"Admin";"admin2",#N/A,FALSE,"Admin";"admin3",#N/A,FALSE,"Admin";"nat",#N/A,FALSE,"Natugo";"irri1",#N/A,FALSE,"Irrigation";"irri2",#N/A,FALSE,"Irrigation";"oil1",#N/A,FALSE,"Press and Sesame";"oil2",#N/A,FALSE,"Press and Sesame";"stove1",#N/A,FALSE,"Stove";"stove2",#N/A,FALSE,"Stove"}</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l" localSheetId="11" hidden="1">{"sum",#N/A,FALSE,"Summary";"admin1",#N/A,FALSE,"Admin";"admin2",#N/A,FALSE,"Admin";"admin3",#N/A,FALSE,"Admin";"nat",#N/A,FALSE,"Natugo";"irri1",#N/A,FALSE,"Irrigation";"irri2",#N/A,FALSE,"Irrigation";"oil1",#N/A,FALSE,"Press and Sesame";"oil2",#N/A,FALSE,"Press and Sesame";"stove1",#N/A,FALSE,"Stove";"stove2",#N/A,FALSE,"Stove"}</definedName>
    <definedName name="lol" hidden="1">{"sum",#N/A,FALSE,"Summary";"admin1",#N/A,FALSE,"Admin";"admin2",#N/A,FALSE,"Admin";"admin3",#N/A,FALSE,"Admin";"nat",#N/A,FALSE,"Natugo";"irri1",#N/A,FALSE,"Irrigation";"irri2",#N/A,FALSE,"Irrigation";"oil1",#N/A,FALSE,"Press and Sesame";"oil2",#N/A,FALSE,"Press and Sesame";"stove1",#N/A,FALSE,"Stove";"stove2",#N/A,FALSE,"Stove"}</definedName>
    <definedName name="May" localSheetId="11" hidden="1">{"sum",#N/A,FALSE,"Summary";"admin1",#N/A,FALSE,"Admin";"admin2",#N/A,FALSE,"Admin";"admin3",#N/A,FALSE,"Admin";"nat",#N/A,FALSE,"Natugo";"irri1",#N/A,FALSE,"Irrigation";"irri2",#N/A,FALSE,"Irrigation";"oil1",#N/A,FALSE,"Press and Sesame";"oil2",#N/A,FALSE,"Press and Sesame";"stove1",#N/A,FALSE,"Stove";"stove2",#N/A,FALSE,"Stove"}</definedName>
    <definedName name="May" hidden="1">{"sum",#N/A,FALSE,"Summary";"admin1",#N/A,FALSE,"Admin";"admin2",#N/A,FALSE,"Admin";"admin3",#N/A,FALSE,"Admin";"nat",#N/A,FALSE,"Natugo";"irri1",#N/A,FALSE,"Irrigation";"irri2",#N/A,FALSE,"Irrigation";"oil1",#N/A,FALSE,"Press and Sesame";"oil2",#N/A,FALSE,"Press and Sesame";"stove1",#N/A,FALSE,"Stove";"stove2",#N/A,FALSE,"Stove"}</definedName>
    <definedName name="Miscellaneous_Allocation" localSheetId="7">#REF!</definedName>
    <definedName name="Miscellaneous_Allocation">#REF!</definedName>
    <definedName name="mode">[5]lexique!$E$4:$E$5</definedName>
    <definedName name="MONSTER_QUERY_IncState" localSheetId="7">#REF!</definedName>
    <definedName name="MONSTER_QUERY_IncState">#REF!</definedName>
    <definedName name="MONSTER_QUERY_IncState_CDC_CTASS_Crosstab1" localSheetId="7">#REF!</definedName>
    <definedName name="MONSTER_QUERY_IncState_CDC_CTASS_Crosstab1">#REF!</definedName>
    <definedName name="Month_In_2007" localSheetId="7">#REF!</definedName>
    <definedName name="Month_In_2007">#REF!</definedName>
    <definedName name="Months_In_2007" localSheetId="7">#REF!</definedName>
    <definedName name="Months_In_2007">#REF!</definedName>
    <definedName name="Nov" localSheetId="11" hidden="1">{"sum",#N/A,FALSE,"Summary";"admin1",#N/A,FALSE,"Admin";"admin2",#N/A,FALSE,"Admin";"admin3",#N/A,FALSE,"Admin";"nat",#N/A,FALSE,"Natugo";"irri1",#N/A,FALSE,"Irrigation";"irri2",#N/A,FALSE,"Irrigation";"oil1",#N/A,FALSE,"Press and Sesame";"oil2",#N/A,FALSE,"Press and Sesame";"stove1",#N/A,FALSE,"Stove";"stove2",#N/A,FALSE,"Stove"}</definedName>
    <definedName name="Nov" hidden="1">{"sum",#N/A,FALSE,"Summary";"admin1",#N/A,FALSE,"Admin";"admin2",#N/A,FALSE,"Admin";"admin3",#N/A,FALSE,"Admin";"nat",#N/A,FALSE,"Natugo";"irri1",#N/A,FALSE,"Irrigation";"irri2",#N/A,FALSE,"Irrigation";"oil1",#N/A,FALSE,"Press and Sesame";"oil2",#N/A,FALSE,"Press and Sesame";"stove1",#N/A,FALSE,"Stove";"stove2",#N/A,FALSE,"Stove"}</definedName>
    <definedName name="Other" localSheetId="7">#REF!</definedName>
    <definedName name="Other">#REF!</definedName>
    <definedName name="PM_AboveNational" localSheetId="7">'[4]Above Site Level Exp'!#REF!</definedName>
    <definedName name="PM_AboveNational">'[4]Above Site Level Exp'!#REF!</definedName>
    <definedName name="PM_National" localSheetId="7">'[4]Above Site Level Exp'!#REF!</definedName>
    <definedName name="PM_National">'[4]Above Site Level Exp'!#REF!</definedName>
    <definedName name="Prefix">[6]SF424!$J$31:$J$37</definedName>
    <definedName name="_xlnm.Print_Area" localSheetId="0">'Expenditure Template'!$A$2:$Q$5</definedName>
    <definedName name="Program_Area_Direct_Cost" localSheetId="7">'[4]6b) Above-SL Inputs'!#REF!</definedName>
    <definedName name="Program_Area_Direct_Cost">'[4]6b) Above-SL Inputs'!#REF!</definedName>
    <definedName name="program_areas" localSheetId="7">'[4]1) Sub National Allocations'!#REF!</definedName>
    <definedName name="program_areas">'[4]1) Sub National Allocations'!#REF!</definedName>
    <definedName name="Rate1">'[7]Report Options'!$B$6</definedName>
    <definedName name="Rate3">'[7]Report Options'!$B$8</definedName>
    <definedName name="Region">'[1]Category List'!$A$10:$A$10</definedName>
    <definedName name="RegionSet">'[8]Category List'!$A$8:$A$37</definedName>
    <definedName name="sa" localSheetId="11" hidden="1">{"sum",#N/A,FALSE,"Summary";"admin1",#N/A,FALSE,"Admin";"admin2",#N/A,FALSE,"Admin";"admin3",#N/A,FALSE,"Admin";"nat",#N/A,FALSE,"Natugo";"irri1",#N/A,FALSE,"Irrigation";"irri2",#N/A,FALSE,"Irrigation";"oil1",#N/A,FALSE,"Press and Sesame";"oil2",#N/A,FALSE,"Press and Sesame";"stove1",#N/A,FALSE,"Stove";"stove2",#N/A,FALSE,"Stove"}</definedName>
    <definedName name="sa" hidden="1">{"sum",#N/A,FALSE,"Summary";"admin1",#N/A,FALSE,"Admin";"admin2",#N/A,FALSE,"Admin";"admin3",#N/A,FALSE,"Admin";"nat",#N/A,FALSE,"Natugo";"irri1",#N/A,FALSE,"Irrigation";"irri2",#N/A,FALSE,"Irrigation";"oil1",#N/A,FALSE,"Press and Sesame";"oil2",#N/A,FALSE,"Press and Sesame";"stove1",#N/A,FALSE,"Stove";"stove2",#N/A,FALSE,"Stove"}</definedName>
    <definedName name="Salary" localSheetId="7">#REF!</definedName>
    <definedName name="Salary">#REF!</definedName>
    <definedName name="sam" localSheetId="11" hidden="1">{"sum",#N/A,FALSE,"Summary";"admin1",#N/A,FALSE,"Admin";"admin2",#N/A,FALSE,"Admin";"admin3",#N/A,FALSE,"Admin";"nat",#N/A,FALSE,"Natugo";"irri1",#N/A,FALSE,"Irrigation";"irri2",#N/A,FALSE,"Irrigation";"oil1",#N/A,FALSE,"Press and Sesame";"oil2",#N/A,FALSE,"Press and Sesame";"stove1",#N/A,FALSE,"Stove";"stove2",#N/A,FALSE,"Stove"}</definedName>
    <definedName name="sam" hidden="1">{"sum",#N/A,FALSE,"Summary";"admin1",#N/A,FALSE,"Admin";"admin2",#N/A,FALSE,"Admin";"admin3",#N/A,FALSE,"Admin";"nat",#N/A,FALSE,"Natugo";"irri1",#N/A,FALSE,"Irrigation";"irri2",#N/A,FALSE,"Irrigation";"oil1",#N/A,FALSE,"Press and Sesame";"oil2",#N/A,FALSE,"Press and Sesame";"stove1",#N/A,FALSE,"Stove";"stove2",#N/A,FALSE,"Stove"}</definedName>
    <definedName name="Segment_1_Main_GL_newcodes" localSheetId="7">#REF!</definedName>
    <definedName name="Segment_1_Main_GL_newcodes">#REF!</definedName>
    <definedName name="Sep" localSheetId="11" hidden="1">{"sum",#N/A,FALSE,"Summary";"admin1",#N/A,FALSE,"Admin";"admin2",#N/A,FALSE,"Admin";"admin3",#N/A,FALSE,"Admin";"nat",#N/A,FALSE,"Natugo";"irri1",#N/A,FALSE,"Irrigation";"irri2",#N/A,FALSE,"Irrigation";"oil1",#N/A,FALSE,"Press and Sesame";"oil2",#N/A,FALSE,"Press and Sesame";"stove1",#N/A,FALSE,"Stove";"stove2",#N/A,FALSE,"Stove"}</definedName>
    <definedName name="Sep" hidden="1">{"sum",#N/A,FALSE,"Summary";"admin1",#N/A,FALSE,"Admin";"admin2",#N/A,FALSE,"Admin";"admin3",#N/A,FALSE,"Admin";"nat",#N/A,FALSE,"Natugo";"irri1",#N/A,FALSE,"Irrigation";"irri2",#N/A,FALSE,"Irrigation";"oil1",#N/A,FALSE,"Press and Sesame";"oil2",#N/A,FALSE,"Press and Sesame";"stove1",#N/A,FALSE,"Stove";"stove2",#N/A,FALSE,"Stove"}</definedName>
    <definedName name="sheet1" localSheetId="11" hidden="1">{"sum",#N/A,FALSE,"Summary";"admin1",#N/A,FALSE,"Admin";"admin2",#N/A,FALSE,"Admin";"admin3",#N/A,FALSE,"Admin";"nat",#N/A,FALSE,"Natugo";"irri1",#N/A,FALSE,"Irrigation";"irri2",#N/A,FALSE,"Irrigation";"oil1",#N/A,FALSE,"Press and Sesame";"oil2",#N/A,FALSE,"Press and Sesame";"stove1",#N/A,FALSE,"Stove";"stove2",#N/A,FALSE,"Stove"}</definedName>
    <definedName name="sheet1" hidden="1">{"sum",#N/A,FALSE,"Summary";"admin1",#N/A,FALSE,"Admin";"admin2",#N/A,FALSE,"Admin";"admin3",#N/A,FALSE,"Admin";"nat",#N/A,FALSE,"Natugo";"irri1",#N/A,FALSE,"Irrigation";"irri2",#N/A,FALSE,"Irrigation";"oil1",#N/A,FALSE,"Press and Sesame";"oil2",#N/A,FALSE,"Press and Sesame";"stove1",#N/A,FALSE,"Stove";"stove2",#N/A,FALSE,"Stove"}</definedName>
    <definedName name="SI_AboveNational" localSheetId="7">'[4]Above Site Level Exp'!#REF!</definedName>
    <definedName name="SI_AboveNational">'[4]Above Site Level Exp'!#REF!</definedName>
    <definedName name="SI_National" localSheetId="7">'[4]Above Site Level Exp'!#REF!</definedName>
    <definedName name="SI_National">'[4]Above Site Level Exp'!#REF!</definedName>
    <definedName name="Site_level_Cost" localSheetId="7">'[4]6b) Above-SL Inputs'!#REF!</definedName>
    <definedName name="Site_level_Cost">'[4]6b) Above-SL Inputs'!#REF!</definedName>
    <definedName name="Staff_time_allocation" localSheetId="7">#REF!</definedName>
    <definedName name="Staff_time_allocation" localSheetId="11">'[4].00 Expense Summary'!#REF!</definedName>
    <definedName name="Staff_time_allocation">#REF!</definedName>
    <definedName name="Subgrantee_Exp" localSheetId="7">#REF!</definedName>
    <definedName name="Subgrantee_Exp">#REF!</definedName>
    <definedName name="Supplies" localSheetId="7">#REF!</definedName>
    <definedName name="Supplies">#REF!</definedName>
    <definedName name="test">[3]Dec08!$A$1:$P$111</definedName>
    <definedName name="Total_Expenditure" localSheetId="7">#REF!</definedName>
    <definedName name="Total_Expenditure" localSheetId="11">'[4].00 Expense Summary'!#REF!</definedName>
    <definedName name="Total_Expenditure">#REF!</definedName>
    <definedName name="Travel" localSheetId="7">#REF!</definedName>
    <definedName name="Travel">#REF!</definedName>
    <definedName name="warm.mali" localSheetId="11" hidden="1">{"sum",#N/A,FALSE,"Summary";"admin1",#N/A,FALSE,"Admin";"admin2",#N/A,FALSE,"Admin";"admin3",#N/A,FALSE,"Admin";"nat",#N/A,FALSE,"Natugo";"irri1",#N/A,FALSE,"Irrigation";"irri2",#N/A,FALSE,"Irrigation";"oil1",#N/A,FALSE,"Press and Sesame";"oil2",#N/A,FALSE,"Press and Sesame";"stove1",#N/A,FALSE,"Stove";"stove2",#N/A,FALSE,"Stove"}</definedName>
    <definedName name="warm.mali" hidden="1">{"sum",#N/A,FALSE,"Summary";"admin1",#N/A,FALSE,"Admin";"admin2",#N/A,FALSE,"Admin";"admin3",#N/A,FALSE,"Admin";"nat",#N/A,FALSE,"Natugo";"irri1",#N/A,FALSE,"Irrigation";"irri2",#N/A,FALSE,"Irrigation";"oil1",#N/A,FALSE,"Press and Sesame";"oil2",#N/A,FALSE,"Press and Sesame";"stove1",#N/A,FALSE,"Stove";"stove2",#N/A,FALSE,"Stove"}</definedName>
    <definedName name="wrn.mali." localSheetId="11" hidden="1">{"sum",#N/A,FALSE,"Summary";"admin1",#N/A,FALSE,"Admin";"admin2",#N/A,FALSE,"Admin";"admin3",#N/A,FALSE,"Admin";"nat",#N/A,FALSE,"Natugo";"irri1",#N/A,FALSE,"Irrigation";"irri2",#N/A,FALSE,"Irrigation";"oil1",#N/A,FALSE,"Press and Sesame";"oil2",#N/A,FALSE,"Press and Sesame";"stove1",#N/A,FALSE,"Stove";"stove2",#N/A,FALSE,"Stove"}</definedName>
    <definedName name="wrn.mali." hidden="1">{"sum",#N/A,FALSE,"Summary";"admin1",#N/A,FALSE,"Admin";"admin2",#N/A,FALSE,"Admin";"admin3",#N/A,FALSE,"Admin";"nat",#N/A,FALSE,"Natugo";"irri1",#N/A,FALSE,"Irrigation";"irri2",#N/A,FALSE,"Irrigation";"oil1",#N/A,FALSE,"Press and Sesame";"oil2",#N/A,FALSE,"Press and Sesame";"stove1",#N/A,FALSE,"Stove";"stove2",#N/A,FALSE,"Stove"}</definedName>
    <definedName name="zxcvx" localSheetId="11" hidden="1">{"sum",#N/A,FALSE,"Summary";"admin1",#N/A,FALSE,"Admin";"admin2",#N/A,FALSE,"Admin";"admin3",#N/A,FALSE,"Admin";"nat",#N/A,FALSE,"Natugo";"irri1",#N/A,FALSE,"Irrigation";"irri2",#N/A,FALSE,"Irrigation";"oil1",#N/A,FALSE,"Press and Sesame";"oil2",#N/A,FALSE,"Press and Sesame";"stove1",#N/A,FALSE,"Stove";"stove2",#N/A,FALSE,"Stove"}</definedName>
    <definedName name="zxcvx" hidden="1">{"sum",#N/A,FALSE,"Summary";"admin1",#N/A,FALSE,"Admin";"admin2",#N/A,FALSE,"Admin";"admin3",#N/A,FALSE,"Admin";"nat",#N/A,FALSE,"Natugo";"irri1",#N/A,FALSE,"Irrigation";"irri2",#N/A,FALSE,"Irrigation";"oil1",#N/A,FALSE,"Press and Sesame";"oil2",#N/A,FALSE,"Press and Sesame";"stove1",#N/A,FALSE,"Stove";"stove2",#N/A,FALSE,"Stove"}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 l="1"/>
  <c r="C13" i="44"/>
  <c r="U24" i="1" l="1"/>
  <c r="U23" i="1"/>
  <c r="U17" i="1"/>
  <c r="U16" i="1"/>
  <c r="D24" i="1"/>
  <c r="E24" i="1"/>
  <c r="F24" i="1"/>
  <c r="G24" i="1"/>
  <c r="H24" i="1"/>
  <c r="I24" i="1"/>
  <c r="J24" i="1"/>
  <c r="K24" i="1"/>
  <c r="L24" i="1"/>
  <c r="M24" i="1"/>
  <c r="N24" i="1"/>
  <c r="O24" i="1"/>
  <c r="P24" i="1"/>
  <c r="Q24" i="1"/>
  <c r="R24" i="1"/>
  <c r="S24" i="1"/>
  <c r="T24" i="1"/>
  <c r="C24" i="1"/>
  <c r="C23" i="1"/>
  <c r="D23" i="1"/>
  <c r="E23" i="1"/>
  <c r="F23" i="1"/>
  <c r="G23" i="1"/>
  <c r="H23" i="1"/>
  <c r="I23" i="1"/>
  <c r="J23" i="1"/>
  <c r="K23" i="1"/>
  <c r="L23" i="1"/>
  <c r="M23" i="1"/>
  <c r="N23" i="1"/>
  <c r="O23" i="1"/>
  <c r="P23" i="1"/>
  <c r="Q23" i="1"/>
  <c r="R23" i="1"/>
  <c r="S23" i="1"/>
  <c r="T23" i="1"/>
  <c r="B23" i="1"/>
  <c r="F21" i="1"/>
  <c r="N21" i="1"/>
  <c r="B21" i="1"/>
  <c r="K20" i="1"/>
  <c r="S20" i="1"/>
  <c r="I19" i="1"/>
  <c r="Q19" i="1"/>
  <c r="O18" i="1"/>
  <c r="D17" i="1"/>
  <c r="E17" i="1"/>
  <c r="F17" i="1"/>
  <c r="G17" i="1"/>
  <c r="H17" i="1"/>
  <c r="I17" i="1"/>
  <c r="J17" i="1"/>
  <c r="K17" i="1"/>
  <c r="L17" i="1"/>
  <c r="M17" i="1"/>
  <c r="N17" i="1"/>
  <c r="O17" i="1"/>
  <c r="P17" i="1"/>
  <c r="Q17" i="1"/>
  <c r="R17" i="1"/>
  <c r="S17" i="1"/>
  <c r="T17" i="1"/>
  <c r="C17" i="1"/>
  <c r="B17" i="1"/>
  <c r="W43" i="10"/>
  <c r="D43" i="10"/>
  <c r="E43" i="10"/>
  <c r="F43" i="10"/>
  <c r="G43" i="10"/>
  <c r="H43" i="10"/>
  <c r="I43" i="10"/>
  <c r="J43" i="10"/>
  <c r="K43" i="10"/>
  <c r="L43" i="10"/>
  <c r="M43" i="10"/>
  <c r="N43" i="10"/>
  <c r="O43" i="10"/>
  <c r="P43" i="10"/>
  <c r="Q43" i="10"/>
  <c r="R43" i="10"/>
  <c r="S43" i="10"/>
  <c r="T43" i="10"/>
  <c r="U43" i="10"/>
  <c r="V43" i="10"/>
  <c r="C43" i="10"/>
  <c r="D16" i="1"/>
  <c r="E16" i="1"/>
  <c r="F16" i="1"/>
  <c r="G16" i="1"/>
  <c r="H16" i="1"/>
  <c r="I16" i="1"/>
  <c r="J16" i="1"/>
  <c r="K16" i="1"/>
  <c r="L16" i="1"/>
  <c r="M16" i="1"/>
  <c r="N16" i="1"/>
  <c r="O16" i="1"/>
  <c r="P16" i="1"/>
  <c r="Q16" i="1"/>
  <c r="R16" i="1"/>
  <c r="S16" i="1"/>
  <c r="T16" i="1"/>
  <c r="C16" i="1"/>
  <c r="W10" i="11"/>
  <c r="W11" i="11"/>
  <c r="W12" i="11"/>
  <c r="W13" i="11"/>
  <c r="W14" i="11"/>
  <c r="W15" i="11"/>
  <c r="W16" i="11"/>
  <c r="W17" i="11"/>
  <c r="W18" i="11"/>
  <c r="W19" i="11"/>
  <c r="W20" i="11"/>
  <c r="W21" i="11"/>
  <c r="W22" i="11"/>
  <c r="W23" i="11"/>
  <c r="W24" i="11"/>
  <c r="W25" i="11"/>
  <c r="W26" i="11"/>
  <c r="W27" i="11"/>
  <c r="W28" i="11"/>
  <c r="W29" i="11"/>
  <c r="W30" i="11"/>
  <c r="W31" i="11"/>
  <c r="W32" i="11"/>
  <c r="W33" i="11"/>
  <c r="W9" i="11"/>
  <c r="D37" i="11"/>
  <c r="E37" i="11"/>
  <c r="F37" i="11"/>
  <c r="G37" i="11"/>
  <c r="H37" i="11"/>
  <c r="I37" i="11"/>
  <c r="J37" i="11"/>
  <c r="K37" i="11"/>
  <c r="L37" i="11"/>
  <c r="M37" i="11"/>
  <c r="N37" i="11"/>
  <c r="O37" i="11"/>
  <c r="P37" i="11"/>
  <c r="Q37" i="11"/>
  <c r="R37" i="11"/>
  <c r="S37" i="11"/>
  <c r="T37" i="11"/>
  <c r="U37" i="11"/>
  <c r="V37" i="11"/>
  <c r="C37" i="11"/>
  <c r="B35" i="11"/>
  <c r="D6" i="11"/>
  <c r="E6" i="11"/>
  <c r="F6" i="11"/>
  <c r="G6" i="11"/>
  <c r="H6" i="11"/>
  <c r="I6" i="11"/>
  <c r="J6" i="11"/>
  <c r="K6" i="11"/>
  <c r="L6" i="11"/>
  <c r="M6" i="11"/>
  <c r="N6" i="11"/>
  <c r="O6" i="11"/>
  <c r="P6" i="11"/>
  <c r="Q6" i="11"/>
  <c r="R6" i="11"/>
  <c r="S6" i="11"/>
  <c r="T6" i="11"/>
  <c r="U6" i="11"/>
  <c r="D5" i="11"/>
  <c r="E5" i="11"/>
  <c r="F5" i="11"/>
  <c r="G5" i="11"/>
  <c r="H5" i="11"/>
  <c r="I5" i="11"/>
  <c r="J5" i="11"/>
  <c r="K5" i="11"/>
  <c r="L5" i="11"/>
  <c r="M5" i="11"/>
  <c r="N5" i="11"/>
  <c r="O5" i="11"/>
  <c r="P5" i="11"/>
  <c r="Q5" i="11"/>
  <c r="R5" i="11"/>
  <c r="S5" i="11"/>
  <c r="T5" i="11"/>
  <c r="U5" i="11"/>
  <c r="D4" i="11"/>
  <c r="E4" i="11"/>
  <c r="F4" i="11"/>
  <c r="G4" i="11"/>
  <c r="H4" i="11"/>
  <c r="I4" i="11"/>
  <c r="J4" i="11"/>
  <c r="K4" i="11"/>
  <c r="L4" i="11"/>
  <c r="M4" i="11"/>
  <c r="N4" i="11"/>
  <c r="O4" i="11"/>
  <c r="P4" i="11"/>
  <c r="G29" i="43"/>
  <c r="C21" i="1" s="1"/>
  <c r="H29" i="43"/>
  <c r="D21" i="1" s="1"/>
  <c r="I29" i="43"/>
  <c r="E21" i="1" s="1"/>
  <c r="J29" i="43"/>
  <c r="K29" i="43"/>
  <c r="G21" i="1" s="1"/>
  <c r="L29" i="43"/>
  <c r="H21" i="1" s="1"/>
  <c r="M29" i="43"/>
  <c r="I21" i="1" s="1"/>
  <c r="N29" i="43"/>
  <c r="J21" i="1" s="1"/>
  <c r="O29" i="43"/>
  <c r="K21" i="1" s="1"/>
  <c r="P29" i="43"/>
  <c r="L21" i="1" s="1"/>
  <c r="Q29" i="43"/>
  <c r="M21" i="1" s="1"/>
  <c r="R29" i="43"/>
  <c r="S29" i="43"/>
  <c r="O21" i="1" s="1"/>
  <c r="T29" i="43"/>
  <c r="P21" i="1" s="1"/>
  <c r="U29" i="43"/>
  <c r="Q21" i="1" s="1"/>
  <c r="V29" i="43"/>
  <c r="R21" i="1" s="1"/>
  <c r="W29" i="43"/>
  <c r="S21" i="1" s="1"/>
  <c r="X29" i="43"/>
  <c r="T21" i="1" s="1"/>
  <c r="Y29" i="43"/>
  <c r="F29" i="43"/>
  <c r="G25" i="43"/>
  <c r="C20" i="1" s="1"/>
  <c r="H25" i="43"/>
  <c r="D20" i="1" s="1"/>
  <c r="I25" i="43"/>
  <c r="E20" i="1" s="1"/>
  <c r="J25" i="43"/>
  <c r="F20" i="1" s="1"/>
  <c r="K25" i="43"/>
  <c r="G20" i="1" s="1"/>
  <c r="L25" i="43"/>
  <c r="H20" i="1" s="1"/>
  <c r="M25" i="43"/>
  <c r="I20" i="1" s="1"/>
  <c r="N25" i="43"/>
  <c r="J20" i="1" s="1"/>
  <c r="O25" i="43"/>
  <c r="P25" i="43"/>
  <c r="L20" i="1" s="1"/>
  <c r="Q25" i="43"/>
  <c r="M20" i="1" s="1"/>
  <c r="R25" i="43"/>
  <c r="N20" i="1" s="1"/>
  <c r="S25" i="43"/>
  <c r="O20" i="1" s="1"/>
  <c r="T25" i="43"/>
  <c r="P20" i="1" s="1"/>
  <c r="U25" i="43"/>
  <c r="Q20" i="1" s="1"/>
  <c r="V25" i="43"/>
  <c r="R20" i="1" s="1"/>
  <c r="W25" i="43"/>
  <c r="X25" i="43"/>
  <c r="T20" i="1" s="1"/>
  <c r="Y25" i="43"/>
  <c r="F25" i="43"/>
  <c r="E25" i="43"/>
  <c r="G19" i="43"/>
  <c r="C19" i="1" s="1"/>
  <c r="H19" i="43"/>
  <c r="D19" i="1" s="1"/>
  <c r="I19" i="43"/>
  <c r="E19" i="1" s="1"/>
  <c r="J19" i="43"/>
  <c r="F19" i="1" s="1"/>
  <c r="K19" i="43"/>
  <c r="G19" i="1" s="1"/>
  <c r="L19" i="43"/>
  <c r="H19" i="1" s="1"/>
  <c r="M19" i="43"/>
  <c r="N19" i="43"/>
  <c r="J19" i="1" s="1"/>
  <c r="O19" i="43"/>
  <c r="K19" i="1" s="1"/>
  <c r="P19" i="43"/>
  <c r="L19" i="1" s="1"/>
  <c r="Q19" i="43"/>
  <c r="M19" i="1" s="1"/>
  <c r="R19" i="43"/>
  <c r="N19" i="1" s="1"/>
  <c r="S19" i="43"/>
  <c r="O19" i="1" s="1"/>
  <c r="T19" i="43"/>
  <c r="P19" i="1" s="1"/>
  <c r="U19" i="43"/>
  <c r="V19" i="43"/>
  <c r="R19" i="1" s="1"/>
  <c r="W19" i="43"/>
  <c r="S19" i="1" s="1"/>
  <c r="X19" i="43"/>
  <c r="T19" i="1" s="1"/>
  <c r="Y19" i="43"/>
  <c r="F19" i="43"/>
  <c r="S16" i="43"/>
  <c r="T16" i="43"/>
  <c r="P18" i="1" s="1"/>
  <c r="U16" i="43"/>
  <c r="Q18" i="1" s="1"/>
  <c r="V16" i="43"/>
  <c r="R18" i="1" s="1"/>
  <c r="W16" i="43"/>
  <c r="S18" i="1" s="1"/>
  <c r="X16" i="43"/>
  <c r="T18" i="1" s="1"/>
  <c r="Y16" i="43"/>
  <c r="G16" i="43"/>
  <c r="C18" i="1" s="1"/>
  <c r="H16" i="43"/>
  <c r="D18" i="1" s="1"/>
  <c r="I16" i="43"/>
  <c r="E18" i="1" s="1"/>
  <c r="J16" i="43"/>
  <c r="F18" i="1" s="1"/>
  <c r="K16" i="43"/>
  <c r="G18" i="1" s="1"/>
  <c r="L16" i="43"/>
  <c r="H18" i="1" s="1"/>
  <c r="M16" i="43"/>
  <c r="I18" i="1" s="1"/>
  <c r="N16" i="43"/>
  <c r="J18" i="1" s="1"/>
  <c r="O16" i="43"/>
  <c r="K18" i="1" s="1"/>
  <c r="P16" i="43"/>
  <c r="L18" i="1" s="1"/>
  <c r="Q16" i="43"/>
  <c r="M18" i="1" s="1"/>
  <c r="R16" i="43"/>
  <c r="N18" i="1" s="1"/>
  <c r="F16" i="43"/>
  <c r="A16" i="9"/>
  <c r="A17" i="9"/>
  <c r="A18" i="9"/>
  <c r="A19" i="9"/>
  <c r="A15" i="9"/>
  <c r="U20" i="1" l="1"/>
  <c r="U21" i="1"/>
  <c r="U18" i="1"/>
  <c r="U19" i="1"/>
  <c r="D4" i="10"/>
  <c r="E4" i="10"/>
  <c r="F4" i="10"/>
  <c r="G4" i="10"/>
  <c r="H4" i="10"/>
  <c r="I4" i="10"/>
  <c r="J4" i="10"/>
  <c r="K4" i="10"/>
  <c r="L4" i="10"/>
  <c r="M4" i="10"/>
  <c r="N4" i="10"/>
  <c r="O4" i="10"/>
  <c r="P4" i="10"/>
  <c r="Q4" i="10"/>
  <c r="R4" i="10"/>
  <c r="S4" i="10"/>
  <c r="T4" i="10"/>
  <c r="U4" i="10"/>
  <c r="V4" i="10"/>
  <c r="D5" i="10"/>
  <c r="E5" i="10"/>
  <c r="F5" i="10"/>
  <c r="G5" i="10"/>
  <c r="H5" i="10"/>
  <c r="I5" i="10"/>
  <c r="J5" i="10"/>
  <c r="K5" i="10"/>
  <c r="L5" i="10"/>
  <c r="M5" i="10"/>
  <c r="N5" i="10"/>
  <c r="O5" i="10"/>
  <c r="P5" i="10"/>
  <c r="Q5" i="10"/>
  <c r="R5" i="10"/>
  <c r="S5" i="10"/>
  <c r="T5" i="10"/>
  <c r="U5" i="10"/>
  <c r="V5" i="10"/>
  <c r="D6" i="10"/>
  <c r="E6" i="10"/>
  <c r="F6" i="10"/>
  <c r="G6" i="10"/>
  <c r="H6" i="10"/>
  <c r="I6" i="10"/>
  <c r="J6" i="10"/>
  <c r="K6" i="10"/>
  <c r="L6" i="10"/>
  <c r="M6" i="10"/>
  <c r="N6" i="10"/>
  <c r="O6" i="10"/>
  <c r="P6" i="10"/>
  <c r="Q6" i="10"/>
  <c r="R6" i="10"/>
  <c r="S6" i="10"/>
  <c r="T6" i="10"/>
  <c r="U6" i="10"/>
  <c r="V6" i="10"/>
  <c r="C5" i="10"/>
  <c r="C6" i="10"/>
  <c r="F14" i="1"/>
  <c r="G14" i="1"/>
  <c r="N14" i="1"/>
  <c r="O14" i="1"/>
  <c r="D13" i="1"/>
  <c r="E13" i="1"/>
  <c r="L13" i="1"/>
  <c r="M13" i="1"/>
  <c r="T13" i="1"/>
  <c r="C13" i="1"/>
  <c r="H11" i="42"/>
  <c r="I11" i="42"/>
  <c r="J11" i="42"/>
  <c r="K11" i="42"/>
  <c r="L11" i="42"/>
  <c r="M11" i="42"/>
  <c r="N11" i="42"/>
  <c r="O11" i="42"/>
  <c r="P11" i="42"/>
  <c r="Q11" i="42"/>
  <c r="R11" i="42"/>
  <c r="S11" i="42"/>
  <c r="T11" i="42"/>
  <c r="U11" i="42"/>
  <c r="V11" i="42"/>
  <c r="W11" i="42"/>
  <c r="X11" i="42"/>
  <c r="Y11" i="42"/>
  <c r="G11" i="42"/>
  <c r="Z54" i="3"/>
  <c r="H54" i="3"/>
  <c r="I54" i="3"/>
  <c r="J54" i="3"/>
  <c r="K54" i="3"/>
  <c r="L54" i="3"/>
  <c r="M54" i="3"/>
  <c r="N54" i="3"/>
  <c r="O54" i="3"/>
  <c r="P54" i="3"/>
  <c r="Q54" i="3"/>
  <c r="R54" i="3"/>
  <c r="S54" i="3"/>
  <c r="T54" i="3"/>
  <c r="U54" i="3"/>
  <c r="V54" i="3"/>
  <c r="W54" i="3"/>
  <c r="X54" i="3"/>
  <c r="Y54" i="3"/>
  <c r="G54" i="3"/>
  <c r="F11" i="42"/>
  <c r="E11" i="42"/>
  <c r="H14" i="1" s="1"/>
  <c r="E10" i="42"/>
  <c r="F13" i="1" s="1"/>
  <c r="C11" i="1"/>
  <c r="D11" i="1"/>
  <c r="E11" i="1"/>
  <c r="F11" i="1"/>
  <c r="G11" i="1"/>
  <c r="H11" i="1"/>
  <c r="I11" i="1"/>
  <c r="J11" i="1"/>
  <c r="K11" i="1"/>
  <c r="L11" i="1"/>
  <c r="M11" i="1"/>
  <c r="N11" i="1"/>
  <c r="O11" i="1"/>
  <c r="P11" i="1"/>
  <c r="Q11" i="1"/>
  <c r="R11" i="1"/>
  <c r="S11" i="1"/>
  <c r="T11" i="1"/>
  <c r="B11" i="1"/>
  <c r="G12" i="41"/>
  <c r="G13" i="41"/>
  <c r="G7" i="41"/>
  <c r="AB12" i="41"/>
  <c r="C51" i="3"/>
  <c r="F59" i="3"/>
  <c r="F68" i="3" s="1"/>
  <c r="S13" i="1" l="1"/>
  <c r="K13" i="1"/>
  <c r="B14" i="1"/>
  <c r="M14" i="1"/>
  <c r="E14" i="1"/>
  <c r="R13" i="1"/>
  <c r="J13" i="1"/>
  <c r="T14" i="1"/>
  <c r="L14" i="1"/>
  <c r="D14" i="1"/>
  <c r="Q13" i="1"/>
  <c r="I13" i="1"/>
  <c r="S14" i="1"/>
  <c r="K14" i="1"/>
  <c r="C14" i="1"/>
  <c r="U14" i="1" s="1"/>
  <c r="P13" i="1"/>
  <c r="H13" i="1"/>
  <c r="R14" i="1"/>
  <c r="J14" i="1"/>
  <c r="O13" i="1"/>
  <c r="G13" i="1"/>
  <c r="U13" i="1" s="1"/>
  <c r="Q14" i="1"/>
  <c r="I14" i="1"/>
  <c r="N13" i="1"/>
  <c r="P14" i="1"/>
  <c r="U11" i="1"/>
  <c r="E19" i="3" l="1"/>
  <c r="E20" i="3"/>
  <c r="E21" i="3"/>
  <c r="E22" i="3"/>
  <c r="E23" i="3"/>
  <c r="E24" i="3"/>
  <c r="E25" i="3"/>
  <c r="E26" i="3"/>
  <c r="E27" i="3"/>
  <c r="E18" i="3"/>
  <c r="E15" i="3"/>
  <c r="E16" i="3"/>
  <c r="E14" i="3"/>
  <c r="I50" i="3" s="1"/>
  <c r="E11" i="3"/>
  <c r="K48" i="3" s="1"/>
  <c r="E12" i="3"/>
  <c r="E10" i="3"/>
  <c r="Z11" i="3"/>
  <c r="Z12" i="3"/>
  <c r="Z14" i="3"/>
  <c r="Z15" i="3"/>
  <c r="Z16" i="3"/>
  <c r="Z18" i="3"/>
  <c r="Z19" i="3"/>
  <c r="Z20" i="3"/>
  <c r="Z21" i="3"/>
  <c r="Z22" i="3"/>
  <c r="Z23" i="3"/>
  <c r="Z24" i="3"/>
  <c r="Z25" i="3"/>
  <c r="Z26" i="3"/>
  <c r="Z27" i="3"/>
  <c r="Z10" i="3"/>
  <c r="R7" i="3"/>
  <c r="R5" i="3"/>
  <c r="H7" i="3"/>
  <c r="I7" i="3"/>
  <c r="J7" i="3"/>
  <c r="K7" i="3"/>
  <c r="L7" i="3"/>
  <c r="M7" i="3"/>
  <c r="N7" i="3"/>
  <c r="O7" i="3"/>
  <c r="P7" i="3"/>
  <c r="Q7" i="3"/>
  <c r="H6" i="3"/>
  <c r="I6" i="3"/>
  <c r="J6" i="3"/>
  <c r="K6" i="3"/>
  <c r="L6" i="3"/>
  <c r="M6" i="3"/>
  <c r="N6" i="3"/>
  <c r="O6" i="3"/>
  <c r="P6" i="3"/>
  <c r="Q6" i="3"/>
  <c r="R6" i="3"/>
  <c r="H5" i="3"/>
  <c r="I5" i="3"/>
  <c r="J5" i="3"/>
  <c r="K5" i="3"/>
  <c r="L5" i="3"/>
  <c r="M5" i="3"/>
  <c r="N5" i="3"/>
  <c r="O5" i="3"/>
  <c r="P5" i="3"/>
  <c r="Q5" i="3"/>
  <c r="G7" i="3"/>
  <c r="G6" i="3"/>
  <c r="G5" i="3"/>
  <c r="M48" i="3" l="1"/>
  <c r="L48" i="3"/>
  <c r="N52" i="3"/>
  <c r="V52" i="3"/>
  <c r="X48" i="3"/>
  <c r="T48" i="3"/>
  <c r="O50" i="3"/>
  <c r="F48" i="3"/>
  <c r="S48" i="3"/>
  <c r="M46" i="3"/>
  <c r="M52" i="3"/>
  <c r="R48" i="3"/>
  <c r="J48" i="3"/>
  <c r="V50" i="3"/>
  <c r="N50" i="3"/>
  <c r="T52" i="3"/>
  <c r="L52" i="3"/>
  <c r="F46" i="3"/>
  <c r="R46" i="3"/>
  <c r="J46" i="3"/>
  <c r="Y48" i="3"/>
  <c r="Q48" i="3"/>
  <c r="I48" i="3"/>
  <c r="U50" i="3"/>
  <c r="M50" i="3"/>
  <c r="S52" i="3"/>
  <c r="K52" i="3"/>
  <c r="H50" i="3"/>
  <c r="U52" i="3"/>
  <c r="K46" i="3"/>
  <c r="I46" i="3"/>
  <c r="P48" i="3"/>
  <c r="F52" i="3"/>
  <c r="X46" i="3"/>
  <c r="P46" i="3"/>
  <c r="H46" i="3"/>
  <c r="W48" i="3"/>
  <c r="O48" i="3"/>
  <c r="G48" i="3"/>
  <c r="S50" i="3"/>
  <c r="K50" i="3"/>
  <c r="Y52" i="3"/>
  <c r="Q52" i="3"/>
  <c r="I52" i="3"/>
  <c r="U46" i="3"/>
  <c r="P50" i="3"/>
  <c r="T46" i="3"/>
  <c r="W50" i="3"/>
  <c r="Q46" i="3"/>
  <c r="H48" i="3"/>
  <c r="L50" i="3"/>
  <c r="J52" i="3"/>
  <c r="W46" i="3"/>
  <c r="O46" i="3"/>
  <c r="G46" i="3"/>
  <c r="V48" i="3"/>
  <c r="N48" i="3"/>
  <c r="F50" i="3"/>
  <c r="R50" i="3"/>
  <c r="J50" i="3"/>
  <c r="X52" i="3"/>
  <c r="P52" i="3"/>
  <c r="H52" i="3"/>
  <c r="X50" i="3"/>
  <c r="L46" i="3"/>
  <c r="G50" i="3"/>
  <c r="S46" i="3"/>
  <c r="Y46" i="3"/>
  <c r="T50" i="3"/>
  <c r="R52" i="3"/>
  <c r="V46" i="3"/>
  <c r="N46" i="3"/>
  <c r="U48" i="3"/>
  <c r="Y50" i="3"/>
  <c r="Q50" i="3"/>
  <c r="W52" i="3"/>
  <c r="O52" i="3"/>
  <c r="G52" i="3"/>
  <c r="E20" i="9"/>
  <c r="F20" i="9"/>
  <c r="G20" i="9"/>
  <c r="H20" i="9"/>
  <c r="I20" i="9"/>
  <c r="J20" i="9"/>
  <c r="K20" i="9"/>
  <c r="L20" i="9"/>
  <c r="M20" i="9"/>
  <c r="N20" i="9"/>
  <c r="O20" i="9"/>
  <c r="P20" i="9"/>
  <c r="Q20" i="9"/>
  <c r="R20" i="9"/>
  <c r="S20" i="9"/>
  <c r="T20" i="9"/>
  <c r="D20" i="9"/>
  <c r="E19" i="9"/>
  <c r="F19" i="9"/>
  <c r="G19" i="9"/>
  <c r="H19" i="9"/>
  <c r="I19" i="9"/>
  <c r="J19" i="9"/>
  <c r="K19" i="9"/>
  <c r="L19" i="9"/>
  <c r="M19" i="9"/>
  <c r="N19" i="9"/>
  <c r="O19" i="9"/>
  <c r="P19" i="9"/>
  <c r="Q19" i="9"/>
  <c r="R19" i="9"/>
  <c r="S19" i="9"/>
  <c r="T19" i="9"/>
  <c r="D19" i="9"/>
  <c r="E18" i="9"/>
  <c r="F18" i="9"/>
  <c r="G18" i="9"/>
  <c r="H18" i="9"/>
  <c r="I18" i="9"/>
  <c r="J18" i="9"/>
  <c r="K18" i="9"/>
  <c r="L18" i="9"/>
  <c r="M18" i="9"/>
  <c r="N18" i="9"/>
  <c r="O18" i="9"/>
  <c r="P18" i="9"/>
  <c r="Q18" i="9"/>
  <c r="R18" i="9"/>
  <c r="S18" i="9"/>
  <c r="D18" i="9"/>
  <c r="E17" i="9"/>
  <c r="F17" i="9"/>
  <c r="G17" i="9"/>
  <c r="H17" i="9"/>
  <c r="I17" i="9"/>
  <c r="J17" i="9"/>
  <c r="K17" i="9"/>
  <c r="L17" i="9"/>
  <c r="M17" i="9"/>
  <c r="N17" i="9"/>
  <c r="O17" i="9"/>
  <c r="P17" i="9"/>
  <c r="Q17" i="9"/>
  <c r="R17" i="9"/>
  <c r="S17" i="9"/>
  <c r="T17" i="9"/>
  <c r="D17" i="9"/>
  <c r="V17" i="9" s="1"/>
  <c r="E16" i="9"/>
  <c r="F16" i="9"/>
  <c r="G16" i="9"/>
  <c r="H16" i="9"/>
  <c r="I16" i="9"/>
  <c r="J16" i="9"/>
  <c r="K16" i="9"/>
  <c r="L16" i="9"/>
  <c r="M16" i="9"/>
  <c r="N16" i="9"/>
  <c r="O16" i="9"/>
  <c r="P16" i="9"/>
  <c r="Q16" i="9"/>
  <c r="R16" i="9"/>
  <c r="S16" i="9"/>
  <c r="D16" i="9"/>
  <c r="V16" i="9" s="1"/>
  <c r="E15" i="9"/>
  <c r="F15" i="9"/>
  <c r="G15" i="9"/>
  <c r="H15" i="9"/>
  <c r="I15" i="9"/>
  <c r="J15" i="9"/>
  <c r="K15" i="9"/>
  <c r="L15" i="9"/>
  <c r="V15" i="9" s="1"/>
  <c r="M15" i="9"/>
  <c r="N15" i="9"/>
  <c r="O15" i="9"/>
  <c r="P15" i="9"/>
  <c r="Q15" i="9"/>
  <c r="R15" i="9"/>
  <c r="S15" i="9"/>
  <c r="T15" i="9"/>
  <c r="D15" i="9"/>
  <c r="B20" i="9"/>
  <c r="W27" i="10"/>
  <c r="W28" i="10"/>
  <c r="W29" i="10"/>
  <c r="W30" i="10"/>
  <c r="W31" i="10"/>
  <c r="W32" i="10"/>
  <c r="W33" i="10"/>
  <c r="W34" i="10"/>
  <c r="W35" i="10"/>
  <c r="W36" i="10"/>
  <c r="W37" i="10"/>
  <c r="W38" i="10"/>
  <c r="W39" i="10"/>
  <c r="W40" i="10"/>
  <c r="W41" i="10"/>
  <c r="E23" i="10"/>
  <c r="F23" i="10"/>
  <c r="G23" i="10"/>
  <c r="H23" i="10"/>
  <c r="I23" i="10"/>
  <c r="J23" i="10"/>
  <c r="K23" i="10"/>
  <c r="L23" i="10"/>
  <c r="M23" i="10"/>
  <c r="N23" i="10"/>
  <c r="O23" i="10"/>
  <c r="P23" i="10"/>
  <c r="Q23" i="10"/>
  <c r="R23" i="10"/>
  <c r="S23" i="10"/>
  <c r="T23" i="10"/>
  <c r="U23" i="10"/>
  <c r="V23" i="10"/>
  <c r="D23" i="10"/>
  <c r="W15" i="10"/>
  <c r="W16" i="10"/>
  <c r="W17" i="10"/>
  <c r="W18" i="10"/>
  <c r="W19" i="10"/>
  <c r="W20" i="10"/>
  <c r="W21" i="10"/>
  <c r="W11" i="10"/>
  <c r="W12" i="10"/>
  <c r="W13" i="10"/>
  <c r="W14" i="10"/>
  <c r="S4" i="11"/>
  <c r="R4" i="11"/>
  <c r="V4" i="11"/>
  <c r="V5" i="11"/>
  <c r="V6" i="11"/>
  <c r="B23" i="10"/>
  <c r="U4" i="11"/>
  <c r="T4" i="11"/>
  <c r="C20" i="9"/>
  <c r="B43" i="10"/>
  <c r="U20" i="9"/>
  <c r="C4" i="10"/>
  <c r="Q4" i="11"/>
  <c r="C5" i="11"/>
  <c r="C6" i="11"/>
  <c r="C4" i="11"/>
  <c r="A1" i="11"/>
  <c r="A1" i="10"/>
  <c r="W153" i="10"/>
  <c r="W152" i="10"/>
  <c r="W151" i="10"/>
  <c r="W150" i="10"/>
  <c r="W149" i="10"/>
  <c r="W148" i="10"/>
  <c r="W147" i="10"/>
  <c r="W146" i="10"/>
  <c r="W145" i="10"/>
  <c r="W144" i="10"/>
  <c r="W143" i="10"/>
  <c r="W142" i="10"/>
  <c r="W141" i="10"/>
  <c r="W140" i="10"/>
  <c r="W139" i="10"/>
  <c r="W138" i="10"/>
  <c r="W137" i="10"/>
  <c r="W136" i="10"/>
  <c r="W135" i="10"/>
  <c r="W134" i="10"/>
  <c r="W133" i="10"/>
  <c r="W132" i="10"/>
  <c r="W131" i="10"/>
  <c r="W130" i="10"/>
  <c r="W129" i="10"/>
  <c r="W128" i="10"/>
  <c r="W127" i="10"/>
  <c r="W126" i="10"/>
  <c r="W125" i="10"/>
  <c r="W124" i="10"/>
  <c r="W123" i="10"/>
  <c r="W122" i="10"/>
  <c r="W121" i="10"/>
  <c r="W120" i="10"/>
  <c r="W119" i="10"/>
  <c r="W118" i="10"/>
  <c r="W117" i="10"/>
  <c r="W116" i="10"/>
  <c r="W115" i="10"/>
  <c r="W114" i="10"/>
  <c r="W113" i="10"/>
  <c r="W112" i="10"/>
  <c r="W111" i="10"/>
  <c r="W110" i="10"/>
  <c r="W109" i="10"/>
  <c r="W108" i="10"/>
  <c r="W107" i="10"/>
  <c r="W106" i="10"/>
  <c r="W105" i="10"/>
  <c r="W104" i="10"/>
  <c r="W103" i="10"/>
  <c r="W102" i="10"/>
  <c r="W101" i="10"/>
  <c r="W100" i="10"/>
  <c r="W99" i="10"/>
  <c r="W98" i="10"/>
  <c r="W97" i="10"/>
  <c r="W96" i="10"/>
  <c r="W95" i="10"/>
  <c r="W94" i="10"/>
  <c r="W93" i="10"/>
  <c r="W92" i="10"/>
  <c r="W91" i="10"/>
  <c r="W90" i="10"/>
  <c r="W89" i="10"/>
  <c r="W88" i="10"/>
  <c r="W87" i="10"/>
  <c r="W86" i="10"/>
  <c r="W85" i="10"/>
  <c r="W84" i="10"/>
  <c r="W83" i="10"/>
  <c r="W82" i="10"/>
  <c r="W81" i="10"/>
  <c r="W80" i="10"/>
  <c r="W79" i="10"/>
  <c r="W78" i="10"/>
  <c r="W77" i="10"/>
  <c r="W76" i="10"/>
  <c r="W75" i="10"/>
  <c r="W74" i="10"/>
  <c r="W73" i="10"/>
  <c r="W72" i="10"/>
  <c r="W71" i="10"/>
  <c r="W70" i="10"/>
  <c r="W69" i="10"/>
  <c r="W68" i="10"/>
  <c r="W67" i="10"/>
  <c r="W66" i="10"/>
  <c r="W65" i="10"/>
  <c r="W64" i="10"/>
  <c r="W63" i="10"/>
  <c r="W62" i="10"/>
  <c r="W61" i="10"/>
  <c r="W60" i="10"/>
  <c r="W59" i="10"/>
  <c r="W58" i="10"/>
  <c r="W57" i="10"/>
  <c r="W56" i="10"/>
  <c r="W55" i="10"/>
  <c r="W54" i="10"/>
  <c r="W53" i="10"/>
  <c r="W52" i="10"/>
  <c r="W51" i="10"/>
  <c r="W50" i="10"/>
  <c r="W49" i="10"/>
  <c r="W48" i="10"/>
  <c r="W47" i="10"/>
  <c r="W46" i="10"/>
  <c r="W42" i="10"/>
  <c r="W26" i="10"/>
  <c r="W22" i="10"/>
  <c r="W10" i="10"/>
  <c r="W9" i="10"/>
  <c r="W8" i="10"/>
  <c r="W7" i="11"/>
  <c r="C6" i="9"/>
  <c r="D6" i="9"/>
  <c r="E6" i="9"/>
  <c r="F6" i="9"/>
  <c r="G6" i="9"/>
  <c r="H6" i="9"/>
  <c r="I6" i="9"/>
  <c r="J6" i="9"/>
  <c r="K6" i="9"/>
  <c r="L6" i="9"/>
  <c r="M6" i="9"/>
  <c r="N6" i="9"/>
  <c r="O6" i="9"/>
  <c r="T7" i="3"/>
  <c r="P6" i="9" s="1"/>
  <c r="U7" i="3"/>
  <c r="Q6" i="9" s="1"/>
  <c r="C5" i="9"/>
  <c r="D5" i="9"/>
  <c r="E5" i="9"/>
  <c r="F5" i="9"/>
  <c r="G5" i="9"/>
  <c r="H5" i="9"/>
  <c r="I5" i="9"/>
  <c r="J5" i="9"/>
  <c r="K5" i="9"/>
  <c r="L5" i="9"/>
  <c r="M5" i="9"/>
  <c r="N5" i="9"/>
  <c r="O5" i="9"/>
  <c r="T6" i="3"/>
  <c r="P5" i="9" s="1"/>
  <c r="U6" i="3"/>
  <c r="Q5" i="9" s="1"/>
  <c r="V6" i="3"/>
  <c r="R5" i="9" s="1"/>
  <c r="W6" i="3"/>
  <c r="S5" i="9" s="1"/>
  <c r="X6" i="3"/>
  <c r="T5" i="9" s="1"/>
  <c r="Y6" i="3"/>
  <c r="U5" i="9" s="1"/>
  <c r="W5" i="3"/>
  <c r="S4" i="9" s="1"/>
  <c r="T5" i="3"/>
  <c r="P4" i="9" s="1"/>
  <c r="C4" i="9"/>
  <c r="E4" i="9"/>
  <c r="G4" i="9"/>
  <c r="H4" i="9"/>
  <c r="I4" i="9"/>
  <c r="J4" i="9"/>
  <c r="L4" i="9"/>
  <c r="M4" i="9"/>
  <c r="N4" i="9"/>
  <c r="O4" i="9"/>
  <c r="D4" i="9"/>
  <c r="K4" i="9"/>
  <c r="V9" i="9"/>
  <c r="V10" i="9"/>
  <c r="V12" i="9"/>
  <c r="V13"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52" i="9"/>
  <c r="V53" i="9"/>
  <c r="V54" i="9"/>
  <c r="V55" i="9"/>
  <c r="V56" i="9"/>
  <c r="V57" i="9"/>
  <c r="V58" i="9"/>
  <c r="V59" i="9"/>
  <c r="V60" i="9"/>
  <c r="V61" i="9"/>
  <c r="V62" i="9"/>
  <c r="V63" i="9"/>
  <c r="V64" i="9"/>
  <c r="V65" i="9"/>
  <c r="V66" i="9"/>
  <c r="V67" i="9"/>
  <c r="V68" i="9"/>
  <c r="V69" i="9"/>
  <c r="V70" i="9"/>
  <c r="V71" i="9"/>
  <c r="V72" i="9"/>
  <c r="V73" i="9"/>
  <c r="V74" i="9"/>
  <c r="V75" i="9"/>
  <c r="V76" i="9"/>
  <c r="V77" i="9"/>
  <c r="V78" i="9"/>
  <c r="V79" i="9"/>
  <c r="V80" i="9"/>
  <c r="V81" i="9"/>
  <c r="V82" i="9"/>
  <c r="V83" i="9"/>
  <c r="V84" i="9"/>
  <c r="V85" i="9"/>
  <c r="V86" i="9"/>
  <c r="V87" i="9"/>
  <c r="V88" i="9"/>
  <c r="V89" i="9"/>
  <c r="V90" i="9"/>
  <c r="V91" i="9"/>
  <c r="V92" i="9"/>
  <c r="V93" i="9"/>
  <c r="V94" i="9"/>
  <c r="V95" i="9"/>
  <c r="V96" i="9"/>
  <c r="V97" i="9"/>
  <c r="V98" i="9"/>
  <c r="V99" i="9"/>
  <c r="V100" i="9"/>
  <c r="V101" i="9"/>
  <c r="V102" i="9"/>
  <c r="V103" i="9"/>
  <c r="V104" i="9"/>
  <c r="V105" i="9"/>
  <c r="V106" i="9"/>
  <c r="V107" i="9"/>
  <c r="V108" i="9"/>
  <c r="V109" i="9"/>
  <c r="V110" i="9"/>
  <c r="V111" i="9"/>
  <c r="V112" i="9"/>
  <c r="V113" i="9"/>
  <c r="V114" i="9"/>
  <c r="V115" i="9"/>
  <c r="V116" i="9"/>
  <c r="V117" i="9"/>
  <c r="V118" i="9"/>
  <c r="V119" i="9"/>
  <c r="V120" i="9"/>
  <c r="V121" i="9"/>
  <c r="V122" i="9"/>
  <c r="V123" i="9"/>
  <c r="V124" i="9"/>
  <c r="V125" i="9"/>
  <c r="V126" i="9"/>
  <c r="V127" i="9"/>
  <c r="V128" i="9"/>
  <c r="V129" i="9"/>
  <c r="V130" i="9"/>
  <c r="V131" i="9"/>
  <c r="V132" i="9"/>
  <c r="V133" i="9"/>
  <c r="V134" i="9"/>
  <c r="V135" i="9"/>
  <c r="V136" i="9"/>
  <c r="V137" i="9"/>
  <c r="V138" i="9"/>
  <c r="V139" i="9"/>
  <c r="V140" i="9"/>
  <c r="V141" i="9"/>
  <c r="V142" i="9"/>
  <c r="V143" i="9"/>
  <c r="V144" i="9"/>
  <c r="V145" i="9"/>
  <c r="V146" i="9"/>
  <c r="V147" i="9"/>
  <c r="V148" i="9"/>
  <c r="V149" i="9"/>
  <c r="V150" i="9"/>
  <c r="V151" i="9"/>
  <c r="V152" i="9"/>
  <c r="V153" i="9"/>
  <c r="V154" i="9"/>
  <c r="V155" i="9"/>
  <c r="V156" i="9"/>
  <c r="V157" i="9"/>
  <c r="V158" i="9"/>
  <c r="V159" i="9"/>
  <c r="V160" i="9"/>
  <c r="V161" i="9"/>
  <c r="V162" i="9"/>
  <c r="V163" i="9"/>
  <c r="V164" i="9"/>
  <c r="V165" i="9"/>
  <c r="V166" i="9"/>
  <c r="V167" i="9"/>
  <c r="V168" i="9"/>
  <c r="V169" i="9"/>
  <c r="V170" i="9"/>
  <c r="V171" i="9"/>
  <c r="V172" i="9"/>
  <c r="V173" i="9"/>
  <c r="V174" i="9"/>
  <c r="V175" i="9"/>
  <c r="V176" i="9"/>
  <c r="V177" i="9"/>
  <c r="V178" i="9"/>
  <c r="V179" i="9"/>
  <c r="V180" i="9"/>
  <c r="V181" i="9"/>
  <c r="V182" i="9"/>
  <c r="V183" i="9"/>
  <c r="V184" i="9"/>
  <c r="V185" i="9"/>
  <c r="V186" i="9"/>
  <c r="V187" i="9"/>
  <c r="V188" i="9"/>
  <c r="V189" i="9"/>
  <c r="V190" i="9"/>
  <c r="V191" i="9"/>
  <c r="V192" i="9"/>
  <c r="V193" i="9"/>
  <c r="V194" i="9"/>
  <c r="V195" i="9"/>
  <c r="V196" i="9"/>
  <c r="V197" i="9"/>
  <c r="V198" i="9"/>
  <c r="V199" i="9"/>
  <c r="V200" i="9"/>
  <c r="V201" i="9"/>
  <c r="V202" i="9"/>
  <c r="V203" i="9"/>
  <c r="V204" i="9"/>
  <c r="V205" i="9"/>
  <c r="V206" i="9"/>
  <c r="V207" i="9"/>
  <c r="V208" i="9"/>
  <c r="V209" i="9"/>
  <c r="V210" i="9"/>
  <c r="V211" i="9"/>
  <c r="V212" i="9"/>
  <c r="V213" i="9"/>
  <c r="V214" i="9"/>
  <c r="V215" i="9"/>
  <c r="V216" i="9"/>
  <c r="V217" i="9"/>
  <c r="V218" i="9"/>
  <c r="V219" i="9"/>
  <c r="V220" i="9"/>
  <c r="V221" i="9"/>
  <c r="V222" i="9"/>
  <c r="V223" i="9"/>
  <c r="V7" i="3"/>
  <c r="R6" i="9" s="1"/>
  <c r="W7" i="3"/>
  <c r="S6" i="9" s="1"/>
  <c r="X7" i="3"/>
  <c r="T6" i="9" s="1"/>
  <c r="Y7" i="3"/>
  <c r="U6" i="9" s="1"/>
  <c r="F6" i="3"/>
  <c r="B5" i="9" s="1"/>
  <c r="F7" i="3"/>
  <c r="B6" i="9" s="1"/>
  <c r="F5" i="3"/>
  <c r="B4" i="9" s="1"/>
  <c r="A1" i="9"/>
  <c r="A1" i="3"/>
  <c r="B46" i="3"/>
  <c r="V225" i="9"/>
  <c r="V224" i="9"/>
  <c r="V8" i="9"/>
  <c r="Z29" i="3"/>
  <c r="Z38" i="3"/>
  <c r="Z42" i="3"/>
  <c r="F4" i="9"/>
  <c r="V5" i="3"/>
  <c r="R4" i="9" s="1"/>
  <c r="U5" i="3"/>
  <c r="Q4" i="9" s="1"/>
  <c r="V20" i="9" l="1"/>
  <c r="C21" i="9" s="1"/>
  <c r="V19" i="9"/>
  <c r="Y5" i="3"/>
  <c r="U4" i="9" s="1"/>
  <c r="X5" i="3"/>
  <c r="T4" i="9" s="1"/>
  <c r="E46" i="3"/>
  <c r="W23" i="10"/>
  <c r="J24" i="10" s="1"/>
  <c r="J25" i="10" s="1"/>
  <c r="V18" i="9"/>
  <c r="J44" i="10" l="1"/>
  <c r="J45" i="10" s="1"/>
  <c r="C44" i="10"/>
  <c r="C45" i="10" s="1"/>
  <c r="Q21" i="9"/>
  <c r="D21" i="9"/>
  <c r="R21" i="9"/>
  <c r="K21" i="9"/>
  <c r="N21" i="9"/>
  <c r="S21" i="9"/>
  <c r="I21" i="9"/>
  <c r="E21" i="9"/>
  <c r="G21" i="9"/>
  <c r="U21" i="9"/>
  <c r="J21" i="9"/>
  <c r="O21" i="9"/>
  <c r="M21" i="9"/>
  <c r="F21" i="9"/>
  <c r="P21" i="9"/>
  <c r="L21" i="9"/>
  <c r="H21" i="9"/>
  <c r="T21" i="9"/>
  <c r="S44" i="10"/>
  <c r="S45" i="10" s="1"/>
  <c r="K44" i="10"/>
  <c r="K45" i="10" s="1"/>
  <c r="I44" i="10"/>
  <c r="I45" i="10" s="1"/>
  <c r="E24" i="10"/>
  <c r="E25" i="10" s="1"/>
  <c r="P24" i="10"/>
  <c r="P25" i="10" s="1"/>
  <c r="I24" i="10"/>
  <c r="I25" i="10" s="1"/>
  <c r="F24" i="10"/>
  <c r="F25" i="10" s="1"/>
  <c r="R24" i="10"/>
  <c r="R25" i="10" s="1"/>
  <c r="M24" i="10"/>
  <c r="M25" i="10" s="1"/>
  <c r="U24" i="10"/>
  <c r="U25" i="10" s="1"/>
  <c r="V24" i="10"/>
  <c r="V25" i="10" s="1"/>
  <c r="D24" i="10"/>
  <c r="D25" i="10" s="1"/>
  <c r="Z48" i="3"/>
  <c r="Z50" i="3"/>
  <c r="T44" i="10"/>
  <c r="T45" i="10" s="1"/>
  <c r="E44" i="10"/>
  <c r="E45" i="10" s="1"/>
  <c r="U44" i="10"/>
  <c r="U45" i="10" s="1"/>
  <c r="M44" i="10"/>
  <c r="M45" i="10" s="1"/>
  <c r="H44" i="10"/>
  <c r="H45" i="10" s="1"/>
  <c r="L44" i="10"/>
  <c r="L45" i="10" s="1"/>
  <c r="G44" i="10"/>
  <c r="G45" i="10" s="1"/>
  <c r="O44" i="10"/>
  <c r="O45" i="10" s="1"/>
  <c r="P44" i="10"/>
  <c r="P45" i="10" s="1"/>
  <c r="R44" i="10"/>
  <c r="R45" i="10" s="1"/>
  <c r="D44" i="10"/>
  <c r="D45" i="10" s="1"/>
  <c r="Q44" i="10"/>
  <c r="Q45" i="10" s="1"/>
  <c r="F44" i="10"/>
  <c r="F45" i="10" s="1"/>
  <c r="V44" i="10"/>
  <c r="V45" i="10" s="1"/>
  <c r="L24" i="10"/>
  <c r="L25" i="10" s="1"/>
  <c r="H24" i="10"/>
  <c r="H25" i="10" s="1"/>
  <c r="O24" i="10"/>
  <c r="O25" i="10" s="1"/>
  <c r="S24" i="10"/>
  <c r="S25" i="10" s="1"/>
  <c r="K24" i="10"/>
  <c r="K25" i="10" s="1"/>
  <c r="N24" i="10"/>
  <c r="N25" i="10" s="1"/>
  <c r="T24" i="10"/>
  <c r="T25" i="10" s="1"/>
  <c r="G24" i="10"/>
  <c r="G25" i="10" s="1"/>
  <c r="Q24" i="10"/>
  <c r="Q25" i="10" s="1"/>
  <c r="Z46" i="3"/>
  <c r="Z52" i="3"/>
  <c r="N44" i="10"/>
  <c r="N45" i="10" s="1"/>
  <c r="V21" i="9" l="1"/>
  <c r="W45" i="10"/>
  <c r="W25" i="10"/>
  <c r="X53" i="3"/>
  <c r="C50" i="3"/>
  <c r="F57" i="3"/>
  <c r="N47" i="3"/>
  <c r="I47" i="3"/>
  <c r="M47" i="3"/>
  <c r="J47" i="3"/>
  <c r="Q47" i="3"/>
  <c r="V47" i="3"/>
  <c r="Y47" i="3"/>
  <c r="L47" i="3"/>
  <c r="G47" i="3"/>
  <c r="H47" i="3"/>
  <c r="O47" i="3"/>
  <c r="W47" i="3"/>
  <c r="R47" i="3"/>
  <c r="U47" i="3"/>
  <c r="K47" i="3"/>
  <c r="S47" i="3"/>
  <c r="T47" i="3"/>
  <c r="P47" i="3"/>
  <c r="X47" i="3"/>
  <c r="T49" i="3"/>
  <c r="C48" i="3"/>
  <c r="D48" i="3" s="1"/>
  <c r="N51" i="3"/>
  <c r="C49" i="3"/>
  <c r="H49" i="3"/>
  <c r="F53" i="3"/>
  <c r="L51" i="3"/>
  <c r="N53" i="3"/>
  <c r="Q53" i="3"/>
  <c r="P53" i="3"/>
  <c r="R51" i="3"/>
  <c r="K51" i="3"/>
  <c r="O51" i="3"/>
  <c r="W51" i="3"/>
  <c r="L53" i="3"/>
  <c r="M51" i="3"/>
  <c r="I51" i="3"/>
  <c r="I53" i="3"/>
  <c r="S51" i="3"/>
  <c r="U51" i="3"/>
  <c r="J53" i="3"/>
  <c r="H51" i="3"/>
  <c r="F51" i="3"/>
  <c r="H53" i="3"/>
  <c r="M53" i="3"/>
  <c r="AA48" i="3"/>
  <c r="Y53" i="3"/>
  <c r="R49" i="3"/>
  <c r="S49" i="3"/>
  <c r="J49" i="3"/>
  <c r="Q49" i="3"/>
  <c r="W44" i="10"/>
  <c r="AA50" i="3"/>
  <c r="Y51" i="3"/>
  <c r="G51" i="3"/>
  <c r="J51" i="3"/>
  <c r="U53" i="3"/>
  <c r="I49" i="3"/>
  <c r="Y49" i="3"/>
  <c r="L49" i="3"/>
  <c r="O53" i="3"/>
  <c r="W53" i="3"/>
  <c r="Q51" i="3"/>
  <c r="W49" i="3"/>
  <c r="V51" i="3"/>
  <c r="J35" i="11"/>
  <c r="O35" i="11"/>
  <c r="Q35" i="11"/>
  <c r="N35" i="11"/>
  <c r="S35" i="11"/>
  <c r="M35" i="11"/>
  <c r="V35" i="11"/>
  <c r="F35" i="11"/>
  <c r="H35" i="11"/>
  <c r="T35" i="11"/>
  <c r="E35" i="11"/>
  <c r="G35" i="11"/>
  <c r="K35" i="11"/>
  <c r="I35" i="11"/>
  <c r="D35" i="11"/>
  <c r="P35" i="11"/>
  <c r="U35" i="11"/>
  <c r="L35" i="11"/>
  <c r="R35" i="11"/>
  <c r="P49" i="3"/>
  <c r="K49" i="3"/>
  <c r="T53" i="3"/>
  <c r="T51" i="3"/>
  <c r="N49" i="3"/>
  <c r="G49" i="3"/>
  <c r="AA52" i="3"/>
  <c r="K53" i="3"/>
  <c r="R53" i="3"/>
  <c r="S53" i="3"/>
  <c r="G53" i="3"/>
  <c r="P51" i="3"/>
  <c r="W24" i="10"/>
  <c r="X49" i="3"/>
  <c r="X51" i="3"/>
  <c r="F47" i="3"/>
  <c r="H13" i="41" s="1"/>
  <c r="O49" i="3"/>
  <c r="M49" i="3"/>
  <c r="V49" i="3"/>
  <c r="V53" i="3"/>
  <c r="U49" i="3"/>
  <c r="F49" i="3"/>
  <c r="S13" i="41" l="1"/>
  <c r="M12" i="1" s="1"/>
  <c r="Y13" i="41"/>
  <c r="S12" i="1" s="1"/>
  <c r="L13" i="41"/>
  <c r="F12" i="1" s="1"/>
  <c r="W13" i="41"/>
  <c r="Q12" i="1" s="1"/>
  <c r="R13" i="41"/>
  <c r="L12" i="1" s="1"/>
  <c r="J13" i="41"/>
  <c r="D12" i="1" s="1"/>
  <c r="K13" i="41"/>
  <c r="E12" i="1" s="1"/>
  <c r="X13" i="41"/>
  <c r="R12" i="1" s="1"/>
  <c r="O13" i="41"/>
  <c r="I12" i="1" s="1"/>
  <c r="V13" i="41"/>
  <c r="P12" i="1" s="1"/>
  <c r="I13" i="41"/>
  <c r="C12" i="1" s="1"/>
  <c r="P13" i="41"/>
  <c r="J12" i="1" s="1"/>
  <c r="T13" i="41"/>
  <c r="N12" i="1" s="1"/>
  <c r="Q13" i="41"/>
  <c r="K12" i="1" s="1"/>
  <c r="U13" i="41"/>
  <c r="O12" i="1" s="1"/>
  <c r="N13" i="41"/>
  <c r="H12" i="1" s="1"/>
  <c r="Z13" i="41"/>
  <c r="T12" i="1" s="1"/>
  <c r="M13" i="41"/>
  <c r="G12" i="1" s="1"/>
  <c r="AA13" i="41"/>
  <c r="Z51" i="3"/>
  <c r="Z53" i="3"/>
  <c r="B12" i="1"/>
  <c r="D51" i="3"/>
  <c r="F58" i="3"/>
  <c r="F63" i="3"/>
  <c r="F61" i="3"/>
  <c r="F64" i="3"/>
  <c r="F62" i="3"/>
  <c r="Z49" i="3"/>
  <c r="D49" i="3"/>
  <c r="D50" i="3"/>
  <c r="W35" i="11"/>
  <c r="D36" i="11" s="1"/>
  <c r="S36" i="11" l="1"/>
  <c r="Q36" i="11"/>
  <c r="M36" i="11"/>
  <c r="P36" i="11"/>
  <c r="K36" i="11"/>
  <c r="R36" i="11"/>
  <c r="V36" i="11"/>
  <c r="T36" i="11"/>
  <c r="L36" i="11"/>
  <c r="F36" i="11"/>
  <c r="E36" i="11"/>
  <c r="J36" i="11"/>
  <c r="G36" i="11"/>
  <c r="O36" i="11"/>
  <c r="N36" i="11"/>
  <c r="U36" i="11"/>
  <c r="AB13" i="41"/>
  <c r="U12" i="1"/>
  <c r="K9" i="1"/>
  <c r="S9" i="1"/>
  <c r="N9" i="1"/>
  <c r="I9" i="1"/>
  <c r="R9" i="1"/>
  <c r="D9" i="1"/>
  <c r="L9" i="1"/>
  <c r="T9" i="1"/>
  <c r="F9" i="1"/>
  <c r="H9" i="1"/>
  <c r="Q9" i="1"/>
  <c r="E9" i="1"/>
  <c r="M9" i="1"/>
  <c r="C9" i="1"/>
  <c r="J9" i="1"/>
  <c r="G9" i="1"/>
  <c r="O9" i="1"/>
  <c r="P9" i="1"/>
  <c r="E7" i="1"/>
  <c r="M7" i="1"/>
  <c r="C7" i="1"/>
  <c r="H7" i="1"/>
  <c r="H10" i="1" s="1"/>
  <c r="K7" i="1"/>
  <c r="K10" i="1" s="1"/>
  <c r="L7" i="1"/>
  <c r="F7" i="1"/>
  <c r="N7" i="1"/>
  <c r="P7" i="1"/>
  <c r="G7" i="1"/>
  <c r="O7" i="1"/>
  <c r="J7" i="1"/>
  <c r="S7" i="1"/>
  <c r="D7" i="1"/>
  <c r="D10" i="1" s="1"/>
  <c r="I7" i="1"/>
  <c r="Q7" i="1"/>
  <c r="R7" i="1"/>
  <c r="T7" i="1"/>
  <c r="G8" i="1"/>
  <c r="O8" i="1"/>
  <c r="J8" i="1"/>
  <c r="T8" i="1"/>
  <c r="T10" i="1" s="1"/>
  <c r="F8" i="1"/>
  <c r="H8" i="1"/>
  <c r="P8" i="1"/>
  <c r="R8" i="1"/>
  <c r="D8" i="1"/>
  <c r="M8" i="1"/>
  <c r="I8" i="1"/>
  <c r="Q8" i="1"/>
  <c r="E8" i="1"/>
  <c r="K8" i="1"/>
  <c r="S8" i="1"/>
  <c r="L8" i="1"/>
  <c r="C8" i="1"/>
  <c r="N8" i="1"/>
  <c r="B9" i="1"/>
  <c r="H36" i="11"/>
  <c r="I36" i="11"/>
  <c r="E10" i="1" l="1"/>
  <c r="E28" i="1" s="1"/>
  <c r="K28" i="1"/>
  <c r="L10" i="1"/>
  <c r="B10" i="1"/>
  <c r="B28" i="1" s="1"/>
  <c r="U9" i="1"/>
  <c r="S10" i="1"/>
  <c r="S28" i="1" s="1"/>
  <c r="J10" i="1"/>
  <c r="J28" i="1" s="1"/>
  <c r="O10" i="1"/>
  <c r="O28" i="1" s="1"/>
  <c r="C10" i="1"/>
  <c r="U7" i="1"/>
  <c r="U8" i="1"/>
  <c r="G10" i="1"/>
  <c r="G28" i="1" s="1"/>
  <c r="M10" i="1"/>
  <c r="M28" i="1" s="1"/>
  <c r="P10" i="1"/>
  <c r="R10" i="1"/>
  <c r="Q10" i="1"/>
  <c r="Q28" i="1" s="1"/>
  <c r="N10" i="1"/>
  <c r="N28" i="1" s="1"/>
  <c r="I10" i="1"/>
  <c r="I28" i="1" s="1"/>
  <c r="F10" i="1"/>
  <c r="F28" i="1" s="1"/>
  <c r="T28" i="1"/>
  <c r="C28" i="1"/>
  <c r="H28" i="1"/>
  <c r="L28" i="1"/>
  <c r="D28" i="1"/>
  <c r="P28" i="1"/>
  <c r="U10" i="1" l="1"/>
  <c r="R28" i="1"/>
  <c r="B32" i="1" s="1"/>
  <c r="B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Sushant Mukherjee</author>
  </authors>
  <commentList>
    <comment ref="B9" authorId="0" shapeId="0" xr:uid="{B3575B2E-BDAD-4C21-9C09-120BB338B2C0}">
      <text>
        <r>
          <rPr>
            <b/>
            <sz val="9"/>
            <color indexed="81"/>
            <rFont val="Tahoma"/>
            <family val="2"/>
          </rPr>
          <t>Sushant Mukherjee:</t>
        </r>
        <r>
          <rPr>
            <sz val="9"/>
            <color indexed="81"/>
            <rFont val="Tahoma"/>
            <family val="2"/>
          </rPr>
          <t xml:space="preserve">
All operations staff (E.g. finance, HR, IT, cleaners, etc) plus Level of effort of senior leadership staff who spend some time on management of the program. </t>
        </r>
      </text>
    </comment>
    <comment ref="B27" authorId="0" shapeId="0" xr:uid="{AEF7BBA7-E230-40CE-A373-761CDCC016BA}">
      <text>
        <r>
          <rPr>
            <b/>
            <sz val="9"/>
            <color indexed="81"/>
            <rFont val="Tahoma"/>
            <family val="2"/>
          </rPr>
          <t>Sushant Mukherjee:</t>
        </r>
        <r>
          <rPr>
            <sz val="9"/>
            <color indexed="81"/>
            <rFont val="Tahoma"/>
            <family val="2"/>
          </rPr>
          <t xml:space="preserve">
Indirect costs should be entered here if your organization has an approved NICRA with the U.S. government.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Sushant Mukherjee</author>
  </authors>
  <commentList>
    <comment ref="F56" authorId="0" shapeId="0" xr:uid="{F0E1691E-0AB6-42B4-841F-D8316460ADB7}">
      <text>
        <r>
          <rPr>
            <b/>
            <sz val="9"/>
            <color indexed="81"/>
            <rFont val="Tahoma"/>
            <charset val="1"/>
          </rPr>
          <t>Sushant Mukherjee:</t>
        </r>
        <r>
          <rPr>
            <sz val="9"/>
            <color indexed="81"/>
            <rFont val="Tahoma"/>
            <charset val="1"/>
          </rPr>
          <t xml:space="preserve">
Enter total annual salaries of operations staff (finance, HR, IT, cleaners, etc), adjusted for % of time spent supporting this project. </t>
        </r>
      </text>
    </comment>
    <comment ref="F59" authorId="0" shapeId="0" xr:uid="{56E653DD-7A5B-43E7-9513-9E12541B9293}">
      <text>
        <r>
          <rPr>
            <b/>
            <sz val="9"/>
            <color indexed="81"/>
            <rFont val="Tahoma"/>
            <charset val="1"/>
          </rPr>
          <t>Sushant Mukherjee:</t>
        </r>
        <r>
          <rPr>
            <sz val="9"/>
            <color indexed="81"/>
            <rFont val="Tahoma"/>
            <charset val="1"/>
          </rPr>
          <t xml:space="preserve">
Here you adjust based on the actual salary expense, which can be a bit different, due to turnover, minor salary adjustments, etc.</t>
        </r>
      </text>
    </comment>
  </commentList>
</comments>
</file>

<file path=xl/sharedStrings.xml><?xml version="1.0" encoding="utf-8"?>
<sst xmlns="http://schemas.openxmlformats.org/spreadsheetml/2006/main" count="1015" uniqueCount="537">
  <si>
    <t>Intervention 2</t>
  </si>
  <si>
    <t>Intervention 3</t>
  </si>
  <si>
    <t>Intervention 4</t>
  </si>
  <si>
    <t xml:space="preserve">Intervention 5 </t>
  </si>
  <si>
    <t>Intervention 6</t>
  </si>
  <si>
    <t xml:space="preserve">Intervention 7 </t>
  </si>
  <si>
    <t>Intervention 8</t>
  </si>
  <si>
    <t>Intervention 1</t>
  </si>
  <si>
    <t>Program Management</t>
  </si>
  <si>
    <t>Intervention Name</t>
  </si>
  <si>
    <t>Program Area</t>
  </si>
  <si>
    <t>Beneficiary</t>
  </si>
  <si>
    <t>Personnel: Salaries- other staff</t>
  </si>
  <si>
    <t>Fringe Benefits</t>
  </si>
  <si>
    <t>Travel: International travel</t>
  </si>
  <si>
    <t>Travel: Domestic travel</t>
  </si>
  <si>
    <t>Equipment: Health equipment</t>
  </si>
  <si>
    <t>Equipment: Non-health equipment</t>
  </si>
  <si>
    <t xml:space="preserve">Supplies : Pharmaceutical </t>
  </si>
  <si>
    <t>Supplies : Health- non pharmaceutical</t>
  </si>
  <si>
    <t>Supplies : Other supplies</t>
  </si>
  <si>
    <t>Construction: Construction</t>
  </si>
  <si>
    <t>Other: Other</t>
  </si>
  <si>
    <t>Indirect charges</t>
  </si>
  <si>
    <t>Contractual: Contracted Interventions</t>
  </si>
  <si>
    <t>Contractual: Other Contracts</t>
  </si>
  <si>
    <t>Sub-Recipient</t>
  </si>
  <si>
    <t>Other: Financial Support for beneficiaries</t>
  </si>
  <si>
    <t>Intervention 9</t>
  </si>
  <si>
    <t>Intervention 10</t>
  </si>
  <si>
    <t>Intervention 11</t>
  </si>
  <si>
    <t>Intervention 12</t>
  </si>
  <si>
    <t>Intervention 13</t>
  </si>
  <si>
    <t>Intervention 14</t>
  </si>
  <si>
    <t xml:space="preserve">Intervention 15 </t>
  </si>
  <si>
    <t>Intervention 16</t>
  </si>
  <si>
    <t xml:space="preserve">Intervention 17 </t>
  </si>
  <si>
    <t>Intervention 18</t>
  </si>
  <si>
    <t>Intervention 19</t>
  </si>
  <si>
    <t>Intervention 20</t>
  </si>
  <si>
    <t>Program Areas</t>
  </si>
  <si>
    <t>C&amp;T: HIV Clinical Services - SD</t>
  </si>
  <si>
    <t>C&amp;T: HIV Clinical Services - NSD</t>
  </si>
  <si>
    <t>C&amp;T: HIV Lab Services - SD</t>
  </si>
  <si>
    <t>C&amp;T: HIV Lab Services - NSD</t>
  </si>
  <si>
    <t>C&amp;T: HIV Drugs - SD</t>
  </si>
  <si>
    <t>C&amp;T: HIV Drugs - NSD</t>
  </si>
  <si>
    <t>C&amp;T: Not Disaggregated - SD</t>
  </si>
  <si>
    <t>C&amp;T: Not Disaggregated - NSD</t>
  </si>
  <si>
    <t>HTS: Facility Based Testing - SD</t>
  </si>
  <si>
    <t>HTS: Facility Based Testing - NSD</t>
  </si>
  <si>
    <t>HTS: Community Based Testing - SD</t>
  </si>
  <si>
    <t>HTS: Community Based Testing - NSD</t>
  </si>
  <si>
    <t>HTS: Not Disaggreagated - SD</t>
  </si>
  <si>
    <t>HTS: Not Disaggregated - NSD</t>
  </si>
  <si>
    <t>PREV: Community mobilization, behavior and norms change - SD</t>
  </si>
  <si>
    <t>PREV: Community mobilization, behavior and norms change - NSD</t>
  </si>
  <si>
    <t>PREV: VMMC - SD</t>
  </si>
  <si>
    <t>PREV: VMMC - NSD</t>
  </si>
  <si>
    <t>PREV: PrEP - SD</t>
  </si>
  <si>
    <t>PREV: PrEP - NSD</t>
  </si>
  <si>
    <t>PREV: Opioid substitution therapy - SD</t>
  </si>
  <si>
    <t>PREV: Opioid substitution therapy - NSD</t>
  </si>
  <si>
    <t>PREV: Condom and Lubricant programming - SD</t>
  </si>
  <si>
    <t>PREV: Condom and Lubricant programming - NSD</t>
  </si>
  <si>
    <t>PREV: Not Disaggregated - SD</t>
  </si>
  <si>
    <t>PREV: Not Disaggregated - NSD</t>
  </si>
  <si>
    <t>SE: Case Management - SD</t>
  </si>
  <si>
    <t>SE: Case Management - NSD</t>
  </si>
  <si>
    <t>SE: Economic Strengthening - SD</t>
  </si>
  <si>
    <t>SE: Economic Strengthening - NSD</t>
  </si>
  <si>
    <t>SE: Education assistance - SD</t>
  </si>
  <si>
    <t>SE: Education assistance - NSD</t>
  </si>
  <si>
    <t>SE: Psychosocial Support - SD</t>
  </si>
  <si>
    <t>SE: Psychosocial Support - NSD</t>
  </si>
  <si>
    <t>SE: Legal, Human Rights and Protection - NSD</t>
  </si>
  <si>
    <t>SE: Legal, Human Rights and Protection - SD</t>
  </si>
  <si>
    <t>SE: Not Disaggregated - SD</t>
  </si>
  <si>
    <t>SE: Not Disaggregated - NSD</t>
  </si>
  <si>
    <t>ASP: Procurement and Supply Chain Management</t>
  </si>
  <si>
    <t>ASP: HMIS, Surveillance, and Research</t>
  </si>
  <si>
    <t xml:space="preserve">ASP: Human Resources for Health </t>
  </si>
  <si>
    <t>ASP: Lab Systems Strengthening</t>
  </si>
  <si>
    <t>ASP: Institutional Prevention</t>
  </si>
  <si>
    <t>ASP: Public financial management strengthening</t>
  </si>
  <si>
    <t>ASP: Policy, planning, coordination, and management</t>
  </si>
  <si>
    <t>ASP: Laws, regulations, and policy environment</t>
  </si>
  <si>
    <t>ASP: Not Disaggregated</t>
  </si>
  <si>
    <t>Beneficiaries</t>
  </si>
  <si>
    <t>Non-Targeted Pop: Adults</t>
  </si>
  <si>
    <t>Non-Targeted Pop: Children</t>
  </si>
  <si>
    <t>Non-Targeted Pop: Not Disaggregated</t>
  </si>
  <si>
    <t>Non-Targeted Pop: Young people and adolescents</t>
  </si>
  <si>
    <t>Females: Adult Women</t>
  </si>
  <si>
    <t>Females: Young women and adolescent females</t>
  </si>
  <si>
    <t>Females: Girls</t>
  </si>
  <si>
    <t>Females: Not disaggregated</t>
  </si>
  <si>
    <t>Males: Adult Men</t>
  </si>
  <si>
    <t>Males: Young men and adolescent males</t>
  </si>
  <si>
    <t>Males: Boys</t>
  </si>
  <si>
    <t>Males: Not Disaggregated</t>
  </si>
  <si>
    <t>Key Pops: Men having sex with men</t>
  </si>
  <si>
    <t>Key Pops: Transgender</t>
  </si>
  <si>
    <t>Key Pops: Sex Workers</t>
  </si>
  <si>
    <t>Key Pops: People who inject drugs</t>
  </si>
  <si>
    <t>Key Pops: Not Disaggregated</t>
  </si>
  <si>
    <t>Key Pops: People in Prisons</t>
  </si>
  <si>
    <t>Pregnant and Breastfeeding Wwomen: Not Disaggregated</t>
  </si>
  <si>
    <t>Priority Pops: Military and other uniformed services</t>
  </si>
  <si>
    <t>Priority Pops: Mobile pops</t>
  </si>
  <si>
    <t>Priority Pops: Displaced persons</t>
  </si>
  <si>
    <t>Priority Pops: Clients of Sex Workers</t>
  </si>
  <si>
    <t>Priority Pops: Not Disaggregated</t>
  </si>
  <si>
    <t>OVC: Orphans and Vulnerable Children</t>
  </si>
  <si>
    <t>OVC: Caregivers</t>
  </si>
  <si>
    <t>OVC and caregivers: Not Disaggregated</t>
  </si>
  <si>
    <t>Position</t>
  </si>
  <si>
    <t>Total (Must Equal 100%)</t>
  </si>
  <si>
    <t>Non-Health Items for Sites (e.g. Furniture, Printings) (A/C 5403)</t>
  </si>
  <si>
    <t>Description</t>
  </si>
  <si>
    <t>Num No</t>
  </si>
  <si>
    <t>Category</t>
  </si>
  <si>
    <t>US Salaries/US Expats</t>
  </si>
  <si>
    <t xml:space="preserve">Personnel &amp; Allowances </t>
  </si>
  <si>
    <t>US Fringe Allocation</t>
  </si>
  <si>
    <t>Travel - Transportation</t>
  </si>
  <si>
    <t>Computer H&amp;S &gt; $5,000</t>
  </si>
  <si>
    <t>Computer H&amp;S &lt; $5,000</t>
  </si>
  <si>
    <t>Consultant Fees</t>
  </si>
  <si>
    <t>Employee Miscellaneous</t>
  </si>
  <si>
    <t>Local/TCN Salaries</t>
  </si>
  <si>
    <t>Cost of Living Allowance</t>
  </si>
  <si>
    <t>Hardship Allowance</t>
  </si>
  <si>
    <t>Housing Allowance</t>
  </si>
  <si>
    <t>Education Allowance</t>
  </si>
  <si>
    <t>Vacation Expense</t>
  </si>
  <si>
    <t>Severance Expense</t>
  </si>
  <si>
    <t>Payroll Taxes</t>
  </si>
  <si>
    <t>Medical Dental &amp; Vision</t>
  </si>
  <si>
    <t>Workers Comp</t>
  </si>
  <si>
    <t>Pension Plan</t>
  </si>
  <si>
    <t>Tuition Reimbursement</t>
  </si>
  <si>
    <t>Travel - Food &amp; Lodging</t>
  </si>
  <si>
    <t>Office Supplies</t>
  </si>
  <si>
    <t>Prgm - Other Supplies</t>
  </si>
  <si>
    <t>Prof Services - Legal</t>
  </si>
  <si>
    <t>Subgrant Expenses</t>
  </si>
  <si>
    <t>Books, Dues &amp; Subscriptions</t>
  </si>
  <si>
    <t>Data/Communications</t>
  </si>
  <si>
    <t>Equipment &amp; Furn Rental</t>
  </si>
  <si>
    <t>Repairs &amp; Maintenance</t>
  </si>
  <si>
    <t>Fuel &amp; Oil</t>
  </si>
  <si>
    <t>Rent</t>
  </si>
  <si>
    <t>Rent: Storage &amp; Utilities</t>
  </si>
  <si>
    <t>Telephone &amp; Fax</t>
  </si>
  <si>
    <t>Bank &amp; Merchant Fees</t>
  </si>
  <si>
    <t>Staff Meeting</t>
  </si>
  <si>
    <t>Conf &amp; Training - Facility</t>
  </si>
  <si>
    <t>Other: VAT Charges</t>
  </si>
  <si>
    <t>Conference/Training</t>
  </si>
  <si>
    <t>Consultant General Exp</t>
  </si>
  <si>
    <t>Travel - Other</t>
  </si>
  <si>
    <t>Postage &amp; Shipping</t>
  </si>
  <si>
    <t>Local Fringe</t>
  </si>
  <si>
    <t>Equipment &lt; $5,000</t>
  </si>
  <si>
    <t>Prgm - Medical Equip Supp</t>
  </si>
  <si>
    <t>Temp Labor</t>
  </si>
  <si>
    <t>Insurance: Business Liability</t>
  </si>
  <si>
    <t>PTO</t>
  </si>
  <si>
    <t>Holiday Leave</t>
  </si>
  <si>
    <t>Admin Leave</t>
  </si>
  <si>
    <t>Print &amp; Stationery</t>
  </si>
  <si>
    <t>Staff Recruiting</t>
  </si>
  <si>
    <t>Exchange Rate Gain/Loss</t>
  </si>
  <si>
    <t>Conf &amp; Training - Registration</t>
  </si>
  <si>
    <t>Relocation Expenses</t>
  </si>
  <si>
    <t>Sick Leave</t>
  </si>
  <si>
    <t xml:space="preserve">Fringe Benefits </t>
  </si>
  <si>
    <t>Long Term Disability</t>
  </si>
  <si>
    <t>Travel</t>
  </si>
  <si>
    <t>Vehicle Purchase</t>
  </si>
  <si>
    <t xml:space="preserve">Equipment </t>
  </si>
  <si>
    <t>Equipment &gt; $5000</t>
  </si>
  <si>
    <t xml:space="preserve">Supplies </t>
  </si>
  <si>
    <t>Prgm - Pharma/Drug Supp</t>
  </si>
  <si>
    <t>Prgm - ARV Pharmaceutical</t>
  </si>
  <si>
    <t>Prof Services - Acccounting</t>
  </si>
  <si>
    <t xml:space="preserve">Contractual </t>
  </si>
  <si>
    <t>Prof Services - Audit</t>
  </si>
  <si>
    <t>Prof Services - Media/Promo</t>
  </si>
  <si>
    <t>Contractual - Site Support</t>
  </si>
  <si>
    <t>Prgm - Renov &amp; Const Mat</t>
  </si>
  <si>
    <t>Subcontract Expenses</t>
  </si>
  <si>
    <t xml:space="preserve">Subgrants Obligation  </t>
  </si>
  <si>
    <t>In Kind Subgrant Expense</t>
  </si>
  <si>
    <t>PBF Sugrant Expense</t>
  </si>
  <si>
    <t>Subgrant - Pharma/ARV</t>
  </si>
  <si>
    <t xml:space="preserve">Conference &amp; Training </t>
  </si>
  <si>
    <t xml:space="preserve">Other Direct Costs </t>
  </si>
  <si>
    <t>Copying</t>
  </si>
  <si>
    <t>Messenger Expenses</t>
  </si>
  <si>
    <t>Advertising/Press/Promo</t>
  </si>
  <si>
    <t>Media Monitoring</t>
  </si>
  <si>
    <t>Print Educ Mat - Brochures</t>
  </si>
  <si>
    <t>Print Educ Mat - Other</t>
  </si>
  <si>
    <t>Miscellaneous</t>
  </si>
  <si>
    <t>Other: Import/Export Fees</t>
  </si>
  <si>
    <t>Other: Expeditor Fees</t>
  </si>
  <si>
    <t>Total</t>
  </si>
  <si>
    <t>Other</t>
  </si>
  <si>
    <t>Equipment - Vehicles</t>
  </si>
  <si>
    <t>Equipment - Other</t>
  </si>
  <si>
    <t>Supplies - General</t>
  </si>
  <si>
    <t>Supplies - Program</t>
  </si>
  <si>
    <t>Renovations</t>
  </si>
  <si>
    <t>Text No</t>
  </si>
  <si>
    <t>EA Category</t>
  </si>
  <si>
    <t>5000-US-BASED &amp; US-EXPAT SALARIES</t>
  </si>
  <si>
    <t>5001 - PTO</t>
  </si>
  <si>
    <t>5002 - SICK LEAVE</t>
  </si>
  <si>
    <t>5003 -HOLIDAY LEAVE</t>
  </si>
  <si>
    <t>5004 - ADMIN LEAVE</t>
  </si>
  <si>
    <t>5009-NATIONAL SALARIES &amp; TCN</t>
  </si>
  <si>
    <t>5010-COST OF LIVING ALLOWANCE</t>
  </si>
  <si>
    <t>5011-HARDSHIP ALLOWANCE</t>
  </si>
  <si>
    <t>5012-HOUSING ALLOWANCE</t>
  </si>
  <si>
    <t>5013-EDUCATION ALLOWANCE</t>
  </si>
  <si>
    <t>Rennovations</t>
  </si>
  <si>
    <t>5014-EMPLOYEE MISCELLANEOUS</t>
  </si>
  <si>
    <t>5015-RELOCATION EXPENSES</t>
  </si>
  <si>
    <t>5016-ACCRUED VACATION EXPENSE</t>
  </si>
  <si>
    <t>5017-SEVERANCE EXPENSE</t>
  </si>
  <si>
    <t>Institutional Support Alln</t>
  </si>
  <si>
    <t>5100-PAYROLL TAXES (EMPLOYER PORTION ONLY)</t>
  </si>
  <si>
    <t>Indirect Cost Allocation</t>
  </si>
  <si>
    <t>5101-MEDICAL DENTAL &amp; VISION</t>
  </si>
  <si>
    <t>5102-LONG TERM DISABILITY</t>
  </si>
  <si>
    <t>5103-WORKERS COMP</t>
  </si>
  <si>
    <t>5104-PENSION PLAN</t>
  </si>
  <si>
    <t>5106-TUITION REIMB- FRINGE</t>
  </si>
  <si>
    <t>5198-LOCAL FRINGE</t>
  </si>
  <si>
    <t xml:space="preserve">5199-US FRINGE ALLOCATION      </t>
  </si>
  <si>
    <t>5200-TRAVEL - TRANSPORTATION</t>
  </si>
  <si>
    <t>5201-TRAVEL - FOOD &amp; LODGING</t>
  </si>
  <si>
    <t>5202-TRAVEL - OTHER</t>
  </si>
  <si>
    <t>5302-VEHICLE PURCHASE</t>
  </si>
  <si>
    <t>5303-EQUIPMENT ($5000 or more)</t>
  </si>
  <si>
    <t>5304-COMPUTER HARDWARE ($5000 or more)</t>
  </si>
  <si>
    <t>5300-COMPUTER HARDWR &amp; SOFTWR (under $5000)</t>
  </si>
  <si>
    <t>5301-EQUIPMENT (under $5000)</t>
  </si>
  <si>
    <t>5400-OFFICE SUPPLIES</t>
  </si>
  <si>
    <t>5401-PRINT &amp; STATIONARY</t>
  </si>
  <si>
    <t>5402-PRGM - MEDICAL EQUIP SUPP</t>
  </si>
  <si>
    <t>5403-PRGM - OTHER SUPPLIES</t>
  </si>
  <si>
    <t>5404-PRGM - PHARMA/DRUG SUPP</t>
  </si>
  <si>
    <t>5405-PRGM - ARV PHARMACEUTICALS</t>
  </si>
  <si>
    <t>5500-PROF SERV - ACCTING</t>
  </si>
  <si>
    <t>5501-PROF SERV - AUDIT</t>
  </si>
  <si>
    <t>5502-PROF SERV - LEGAL</t>
  </si>
  <si>
    <t>5503-PROF SERV - MEDIA/PROMO</t>
  </si>
  <si>
    <t>5504-CONSULTANT FEES</t>
  </si>
  <si>
    <t>5505-CONSULTANT GENERAL EXP</t>
  </si>
  <si>
    <t>5506-OCCASIONAL LABOR</t>
  </si>
  <si>
    <t>5600-PRGM - RENOV &amp; CONST MAT</t>
  </si>
  <si>
    <t>5510-SUBCONTRACT EXPENSES</t>
  </si>
  <si>
    <t>5520-IN KIND SUBGRANT EXPENSE</t>
  </si>
  <si>
    <t>5540-PBF SUBGRANT EXPENSES</t>
  </si>
  <si>
    <t>5550-SUBGRANT EXPENSES</t>
  </si>
  <si>
    <t>5723-CONF &amp; TRAINING - VENUE</t>
  </si>
  <si>
    <t>5724-CONF &amp; TRAINING - REGIS</t>
  </si>
  <si>
    <t>5740-CONF &amp; TRAINING - PART EXP (non-egpaf staff)</t>
  </si>
  <si>
    <t>5700-BOOKS, DUES &amp; SUBSCRPTNS</t>
  </si>
  <si>
    <t>5701-DATA/COMMUNICATIONS</t>
  </si>
  <si>
    <t>5702-DEPRECIATION EXPENSE</t>
  </si>
  <si>
    <t>5703-INSURANCE: BUSINESS LIAB</t>
  </si>
  <si>
    <t>5704-COPYING</t>
  </si>
  <si>
    <t>5705-EQUIPMENT &amp; FURN RENTAL</t>
  </si>
  <si>
    <t>5706-MESSENGER EXPENSES</t>
  </si>
  <si>
    <t>5707-REPAIRS &amp; MAINTENANCE</t>
  </si>
  <si>
    <t>5708-STAFF RECRUITING</t>
  </si>
  <si>
    <t>5709-FUEL &amp; OIL</t>
  </si>
  <si>
    <t>5710-POSTAGE &amp; SHIPPING</t>
  </si>
  <si>
    <t>5711-RENT</t>
  </si>
  <si>
    <t>5712-RENT: STORAGE &amp; UTILITIES</t>
  </si>
  <si>
    <t>5714-TELEPHONE &amp; FAX</t>
  </si>
  <si>
    <t>5715-ADVERTISING/PRESS/PROMO</t>
  </si>
  <si>
    <t>5716-BANK &amp; MERCHANT FEES</t>
  </si>
  <si>
    <t>5718-MEDIA MONITORING</t>
  </si>
  <si>
    <t>5719-PRN EDUC MAT-BROCHURES</t>
  </si>
  <si>
    <t>5720-PRN EDUC MAT-OTHER</t>
  </si>
  <si>
    <t>5722-STAFF MEETING</t>
  </si>
  <si>
    <t>5725-MISCELLANEOUS</t>
  </si>
  <si>
    <t>5726-OTHER: VAT CHARGES</t>
  </si>
  <si>
    <t>5727-OTHER: IMPORT/EXPORT FEES</t>
  </si>
  <si>
    <t>5728-OTHER: EXPEDITOR FEES</t>
  </si>
  <si>
    <t>5731-EXCHANGE RATE GAIN/LOSS</t>
  </si>
  <si>
    <t>5737-Non Supply Site Support</t>
  </si>
  <si>
    <t>5999</t>
  </si>
  <si>
    <t>9900</t>
  </si>
  <si>
    <t>Sub Recipient Intervention Allocations</t>
  </si>
  <si>
    <t>#</t>
  </si>
  <si>
    <t>Tech. Advisor - Pediatrics</t>
  </si>
  <si>
    <t>Linkage Nurses</t>
  </si>
  <si>
    <t>Intervention 15</t>
  </si>
  <si>
    <t>Total Salary</t>
  </si>
  <si>
    <t>Overall allocation</t>
  </si>
  <si>
    <t>Other Staff</t>
  </si>
  <si>
    <t>Other Staff %</t>
  </si>
  <si>
    <t>Subs Spending</t>
  </si>
  <si>
    <t>Sub Recipient</t>
  </si>
  <si>
    <t>Sub-Total</t>
  </si>
  <si>
    <t>Sub Total</t>
  </si>
  <si>
    <t>Contractual</t>
  </si>
  <si>
    <t>Cost Categories</t>
  </si>
  <si>
    <t>Care &amp; Treatment - SD Direct Service Provision (Children)</t>
  </si>
  <si>
    <t>Care &amp; Treatment - NSD (Supervision, Training, M&amp;E)</t>
  </si>
  <si>
    <t>Care &amp; Treatment - SD (Non-Targeted)</t>
  </si>
  <si>
    <t>Care &amp; Treatment - Adolescents (Teen Clubs)</t>
  </si>
  <si>
    <t xml:space="preserve">Care &amp; Treatment - SD - Pregnant Women </t>
  </si>
  <si>
    <t>Testing - NSD (Training, Supervision, M&amp;E)</t>
  </si>
  <si>
    <t>Testing - Direct Service Provision (Non-Targeted)</t>
  </si>
  <si>
    <t>Contracted Interventions</t>
  </si>
  <si>
    <t>5000</t>
  </si>
  <si>
    <t>5199</t>
  </si>
  <si>
    <t>5200</t>
  </si>
  <si>
    <t>5201</t>
  </si>
  <si>
    <t>5722</t>
  </si>
  <si>
    <t>5724</t>
  </si>
  <si>
    <t>5504</t>
  </si>
  <si>
    <t>5505</t>
  </si>
  <si>
    <t>5009</t>
  </si>
  <si>
    <t>5010</t>
  </si>
  <si>
    <t>5011</t>
  </si>
  <si>
    <t>5012</t>
  </si>
  <si>
    <t>5013</t>
  </si>
  <si>
    <t>5101</t>
  </si>
  <si>
    <t>5104</t>
  </si>
  <si>
    <t>5014</t>
  </si>
  <si>
    <t>5015</t>
  </si>
  <si>
    <t>5016</t>
  </si>
  <si>
    <t>5017</t>
  </si>
  <si>
    <t>5100</t>
  </si>
  <si>
    <t>5198</t>
  </si>
  <si>
    <t>5301</t>
  </si>
  <si>
    <t>5400</t>
  </si>
  <si>
    <t>5401</t>
  </si>
  <si>
    <t>5402</t>
  </si>
  <si>
    <t>5403</t>
  </si>
  <si>
    <t>5506</t>
  </si>
  <si>
    <t>5550</t>
  </si>
  <si>
    <t>5700</t>
  </si>
  <si>
    <t>5701</t>
  </si>
  <si>
    <t>5703</t>
  </si>
  <si>
    <t>5707</t>
  </si>
  <si>
    <t>5708</t>
  </si>
  <si>
    <t>5709</t>
  </si>
  <si>
    <t>5710</t>
  </si>
  <si>
    <t>5711</t>
  </si>
  <si>
    <t>5712</t>
  </si>
  <si>
    <t>5714</t>
  </si>
  <si>
    <t>5716</t>
  </si>
  <si>
    <t>5723</t>
  </si>
  <si>
    <t>5726</t>
  </si>
  <si>
    <t>5737</t>
  </si>
  <si>
    <t>5740</t>
  </si>
  <si>
    <t>5106</t>
  </si>
  <si>
    <t>5202</t>
  </si>
  <si>
    <t>5302</t>
  </si>
  <si>
    <t>5715</t>
  </si>
  <si>
    <t>5300</t>
  </si>
  <si>
    <t>5001</t>
  </si>
  <si>
    <t>5003</t>
  </si>
  <si>
    <t>5004</t>
  </si>
  <si>
    <t>5103</t>
  </si>
  <si>
    <t>5705</t>
  </si>
  <si>
    <t>5731</t>
  </si>
  <si>
    <t>5704</t>
  </si>
  <si>
    <t>5725</t>
  </si>
  <si>
    <t>5502</t>
  </si>
  <si>
    <t>5303</t>
  </si>
  <si>
    <t>5002</t>
  </si>
  <si>
    <t>5102</t>
  </si>
  <si>
    <t>5105</t>
  </si>
  <si>
    <t>5304</t>
  </si>
  <si>
    <t>5404</t>
  </si>
  <si>
    <t>5405</t>
  </si>
  <si>
    <t>5500</t>
  </si>
  <si>
    <t>5501</t>
  </si>
  <si>
    <t>5503</t>
  </si>
  <si>
    <t>5600</t>
  </si>
  <si>
    <t>5510</t>
  </si>
  <si>
    <t>5520</t>
  </si>
  <si>
    <t>5540</t>
  </si>
  <si>
    <t>5706</t>
  </si>
  <si>
    <t>5718</t>
  </si>
  <si>
    <t>5719</t>
  </si>
  <si>
    <t>5720</t>
  </si>
  <si>
    <t>5727</t>
  </si>
  <si>
    <t>5728</t>
  </si>
  <si>
    <t xml:space="preserve">Trainings, Meetings and Conferences </t>
  </si>
  <si>
    <t>Cervical Cancer Training</t>
  </si>
  <si>
    <t>Personnel: Salaries- health care workers - Clinical</t>
  </si>
  <si>
    <t>Personnel: Salaries- health care workers - Ancillary</t>
  </si>
  <si>
    <t>Contractual : Contracted Health Workers - Clinical</t>
  </si>
  <si>
    <t>Contractual : Contracted Health Workers - Ancillary</t>
  </si>
  <si>
    <t>Community Based Testing - SD General</t>
  </si>
  <si>
    <t>E3371-1/Thofu Investments/Purchase of 160 packs of Gluctostix/11 October 2019/Lilongwe</t>
  </si>
  <si>
    <t>E7464-1/huma Care Laboratories/Medical Supplies for CECAP/16 December 2019/Thyolo</t>
  </si>
  <si>
    <t>Amount Spent Oct 19 - Sept 20 (USD)</t>
  </si>
  <si>
    <t>PrEP</t>
  </si>
  <si>
    <t>%</t>
  </si>
  <si>
    <t>Intervention 5</t>
  </si>
  <si>
    <t>Intervention 7</t>
  </si>
  <si>
    <t>Intervention 17</t>
  </si>
  <si>
    <t>Country / Award Name: USAID XXXXX, XXXXX</t>
  </si>
  <si>
    <t>Testing - Facility Based - SD (Direct service provision - Key Populations)</t>
  </si>
  <si>
    <t>Voluntary Male Medical Circumcision - Service Delivery</t>
  </si>
  <si>
    <t>Health - Clinical</t>
  </si>
  <si>
    <t>VMMC Surgeons</t>
  </si>
  <si>
    <t>Clinical Officers</t>
  </si>
  <si>
    <t>Health-Ancillary</t>
  </si>
  <si>
    <t>Lay Counselors - Facility</t>
  </si>
  <si>
    <t>Lay Counselors - Community</t>
  </si>
  <si>
    <t>VMMC Mobilizers</t>
  </si>
  <si>
    <t>Annual Salary</t>
  </si>
  <si>
    <t>Health-Other</t>
  </si>
  <si>
    <t>Country Director</t>
  </si>
  <si>
    <t>Technical Director</t>
  </si>
  <si>
    <t>M&amp;E Director</t>
  </si>
  <si>
    <t>Data Clerks</t>
  </si>
  <si>
    <t>Tech Advisor, PrEP</t>
  </si>
  <si>
    <t>Tech Advisor - Adolescents</t>
  </si>
  <si>
    <t>Tech Advisor, Testing &amp; Counseling</t>
  </si>
  <si>
    <t>Tech Advisor, PMTCT / MCH</t>
  </si>
  <si>
    <t>Research Coordinators</t>
  </si>
  <si>
    <t>Research and Evaluations / Studies</t>
  </si>
  <si>
    <t>Level of Effort % (LOE) on Project</t>
  </si>
  <si>
    <r>
      <rPr>
        <b/>
        <sz val="24"/>
        <color rgb="FF00B050"/>
        <rFont val="Calibri"/>
        <family val="2"/>
        <scheme val="minor"/>
      </rPr>
      <t>Instructions:</t>
    </r>
    <r>
      <rPr>
        <sz val="24"/>
        <color rgb="FF00B050"/>
        <rFont val="Calibri"/>
        <family val="2"/>
        <scheme val="minor"/>
      </rPr>
      <t xml:space="preserve"> Please complete for Programs / Technical Staff only - these are staff providing direct services to patients (categorized under Clinical or Ancillary sub-headings) or staff providing technical oversight, above site technical assistance, M&amp;E, Research or overall program management. Please don't include operations / support staff here - those will be allocated separately.  Add / delete names and positions accordingly. In Columns F thru Y, please allocate % LOE Estimates based on the intervention(s) that correspond most closely to that job title / position, and ensure these add up to 100% - i.e. for all the time spent on this project by a given position, this should be 100% allocated. These allocations should be reviewed quarterly, in case of shifts in priorities for any job cadres.</t>
    </r>
  </si>
  <si>
    <t xml:space="preserve">Health Worker - Clinical </t>
  </si>
  <si>
    <t>Health Worker - Ancillary</t>
  </si>
  <si>
    <t>Health Worker - Clinical %</t>
  </si>
  <si>
    <t>Health Worker - Ancillary (%)</t>
  </si>
  <si>
    <t>Operations % of Total Salary Cost</t>
  </si>
  <si>
    <t>Total Salaries to be Allocated</t>
  </si>
  <si>
    <t>Exact Total Salary Expense for reporting period</t>
  </si>
  <si>
    <t>Operations Staff Salaries (to be assigned 100% to PM)</t>
  </si>
  <si>
    <t xml:space="preserve">Clinical </t>
  </si>
  <si>
    <t>Ancillary</t>
  </si>
  <si>
    <t>$</t>
  </si>
  <si>
    <t>Adjusted Amounts</t>
  </si>
  <si>
    <t>Operations</t>
  </si>
  <si>
    <t>Clinical</t>
  </si>
  <si>
    <t>Other (Non Ops Staff)</t>
  </si>
  <si>
    <t>Check</t>
  </si>
  <si>
    <t>Exact Fringe Expenses for Reporting Period</t>
  </si>
  <si>
    <r>
      <rPr>
        <b/>
        <sz val="18"/>
        <color theme="1"/>
        <rFont val="Calibri"/>
        <family val="2"/>
        <scheme val="minor"/>
      </rPr>
      <t>Fringe</t>
    </r>
    <r>
      <rPr>
        <sz val="18"/>
        <color theme="1"/>
        <rFont val="Calibri"/>
        <family val="2"/>
        <scheme val="minor"/>
      </rPr>
      <t xml:space="preserve"> (</t>
    </r>
    <r>
      <rPr>
        <sz val="13"/>
        <color theme="1"/>
        <rFont val="Calibri"/>
        <family val="2"/>
        <scheme val="minor"/>
      </rPr>
      <t>not disaggregated by cadre type)</t>
    </r>
  </si>
  <si>
    <t>Fringe as % of Salary</t>
  </si>
  <si>
    <t>International Travel</t>
  </si>
  <si>
    <t>Exact International Travel Expense for Reporting Period</t>
  </si>
  <si>
    <t>Domestic Travel</t>
  </si>
  <si>
    <r>
      <rPr>
        <b/>
        <sz val="11"/>
        <color theme="1"/>
        <rFont val="Calibri"/>
        <family val="2"/>
        <scheme val="minor"/>
      </rPr>
      <t>Assumption</t>
    </r>
    <r>
      <rPr>
        <sz val="11"/>
        <color theme="1"/>
        <rFont val="Calibri"/>
        <family val="2"/>
        <scheme val="minor"/>
      </rPr>
      <t>: for a large project working on multiple technical areas, it is almost impossible to precisely assign the cost of each trip to a specific intervention. Under costing methodologies, under these circumstances, it is appropriate to use labor as a basis for allocating travel costs, since the personnel are the individuals undertaking the travel.</t>
    </r>
  </si>
  <si>
    <r>
      <rPr>
        <b/>
        <sz val="10"/>
        <color theme="1"/>
        <rFont val="Calibri"/>
        <family val="2"/>
        <scheme val="minor"/>
      </rPr>
      <t>Assumption</t>
    </r>
    <r>
      <rPr>
        <sz val="10"/>
        <color theme="1"/>
        <rFont val="Calibri"/>
        <family val="2"/>
        <scheme val="minor"/>
      </rPr>
      <t>: typically, these are only for the purposes of program management or travel to present at a conference, e.g. a research conference. In this example, let's assume that international travel expenses were split 30% for research and 70% for program management</t>
    </r>
  </si>
  <si>
    <t>Exact Domestic Travel Expense for Reporting Period</t>
  </si>
  <si>
    <t>Domestic Travel (distributed based on overall Level of Effort of non-Operations staff, from Staff LOE tab)</t>
  </si>
  <si>
    <t xml:space="preserve">Int'l Travel </t>
  </si>
  <si>
    <t>Health Equipment</t>
  </si>
  <si>
    <t>Non-Health Equipment</t>
  </si>
  <si>
    <t>Health Equipment (POC CD4 Machine) $</t>
  </si>
  <si>
    <r>
      <rPr>
        <b/>
        <sz val="10"/>
        <color theme="1"/>
        <rFont val="Calibri"/>
        <family val="2"/>
        <scheme val="minor"/>
      </rPr>
      <t xml:space="preserve">Assumption: </t>
    </r>
    <r>
      <rPr>
        <sz val="10"/>
        <color theme="1"/>
        <rFont val="Calibri"/>
        <family val="2"/>
        <scheme val="minor"/>
      </rPr>
      <t>this is specifically for medical equipment with a unit cost of greater than $5,000. In this example, let's assume the only health equipment purchased was a point-of-care CD4 machine, which can be assigned to general Care &amp; Treatment - SD (Intervention 4)</t>
    </r>
  </si>
  <si>
    <r>
      <rPr>
        <b/>
        <sz val="10"/>
        <color theme="1"/>
        <rFont val="Calibri"/>
        <family val="2"/>
        <scheme val="minor"/>
      </rPr>
      <t>Assumption</t>
    </r>
    <r>
      <rPr>
        <sz val="10"/>
        <color theme="1"/>
        <rFont val="Calibri"/>
        <family val="2"/>
        <scheme val="minor"/>
      </rPr>
      <t>: let's assume in this example that two project vehicles were purchased, each for $45,000 USD. One was purchased for use by the central office for routine travel, and can therefore be assigned to PM; the other vehicle was purchased exclusively for travel to sites, and therefore, may be assigned directly to the relevant interventions. If the vehicle will be used to support all site level activities, then it is appropriate to use Staff LOE to distribute these costs, since the vehicle will be used primarily to transport these staff to and from sites.</t>
    </r>
  </si>
  <si>
    <t>Vehicle / Other Non Health Equipment allocation</t>
  </si>
  <si>
    <t>Non Health Equipment (2 project vehicles) - distributed based on staff LOE; one vehicle assigned 100% to PM, the other exlucisvely for non-PM.</t>
  </si>
  <si>
    <t xml:space="preserve">Health Supplies Items </t>
  </si>
  <si>
    <t>Amount Spent Reporting Period (USD)</t>
  </si>
  <si>
    <t>COVID Sanitation Materials</t>
  </si>
  <si>
    <r>
      <rPr>
        <b/>
        <sz val="15"/>
        <rFont val="Calibri"/>
        <family val="2"/>
        <scheme val="minor"/>
      </rPr>
      <t>Instructions</t>
    </r>
    <r>
      <rPr>
        <b/>
        <sz val="15"/>
        <color rgb="FFC00000"/>
        <rFont val="Calibri"/>
        <family val="2"/>
        <scheme val="minor"/>
      </rPr>
      <t>: Please complete for all health and non-health supplies. For general office / operational supplies, please enter the total $ amount spent in Cell XXX (this amount will be assigned 100% to PM / Intervention 1).</t>
    </r>
  </si>
  <si>
    <t>VMMC Surgical Kits</t>
  </si>
  <si>
    <t>Adjust based on actual amount in financial system for health supplies (discrepancy can occur due to FX changes, other minor transactions not allocated directly)</t>
  </si>
  <si>
    <t>E4162-1/Printing of Registers for Expert Clients</t>
  </si>
  <si>
    <t>Printing of PrEP Job Aids for Health Care Workers</t>
  </si>
  <si>
    <t>Printing of SOPs for MTCT Study</t>
  </si>
  <si>
    <t>Cooler Boxes for Sample Transport</t>
  </si>
  <si>
    <t>Steel Filing Cabinets for Sites</t>
  </si>
  <si>
    <t>Supplies for Teen Clubs (pens, pencils, flip charts, t-shirts)</t>
  </si>
  <si>
    <t>Airtime for Lay Counselors for Community Testing</t>
  </si>
  <si>
    <t>Purchase of Plastic Chairs for 12 Health Facilities</t>
  </si>
  <si>
    <t>Purchases of Benches for Waiting area at MCH Ward</t>
  </si>
  <si>
    <t>Adjusted based on amt of Directly Billed Non-Health Supplies in Financial System</t>
  </si>
  <si>
    <t>Sub Recipient A</t>
  </si>
  <si>
    <t>Sub Recipient B</t>
  </si>
  <si>
    <t>Sub Recipient C</t>
  </si>
  <si>
    <t>Sub Recipient D</t>
  </si>
  <si>
    <t>Sub Recipient E</t>
  </si>
  <si>
    <t>Spending Oct 20-Sept 21 (USD)</t>
  </si>
  <si>
    <t>Other Contractual</t>
  </si>
  <si>
    <t>Contractual -Health Workers - Clinical</t>
  </si>
  <si>
    <t>Contractual - Health Workers (Ancillary)</t>
  </si>
  <si>
    <r>
      <rPr>
        <b/>
        <sz val="10"/>
        <color theme="1"/>
        <rFont val="Calibri"/>
        <family val="2"/>
        <scheme val="minor"/>
      </rPr>
      <t xml:space="preserve">Assumption: </t>
    </r>
    <r>
      <rPr>
        <sz val="10"/>
        <color theme="1"/>
        <rFont val="Calibri"/>
        <family val="2"/>
        <scheme val="minor"/>
      </rPr>
      <t>these are for staff not directly employed by our organization that provide clinical services at sites. Let's assume under this project we have 15 consultant physicians who provide direct clinical services at high-volume health centers, and we pay them contractual stipends for this work.</t>
    </r>
  </si>
  <si>
    <r>
      <rPr>
        <b/>
        <sz val="10"/>
        <color theme="1"/>
        <rFont val="Calibri"/>
        <family val="2"/>
        <scheme val="minor"/>
      </rPr>
      <t>Assumption</t>
    </r>
    <r>
      <rPr>
        <sz val="10"/>
        <color theme="1"/>
        <rFont val="Calibri"/>
        <family val="2"/>
        <scheme val="minor"/>
      </rPr>
      <t>: these costs are for staff not directly employed by our organization, and with non-clinical training, that provide ancillary (non-clinical) services at sites that we support. Let's assume that under this project we pay stipends to mentor mothers to provide peer support and promote retention to HI+ pregnant women at our facilities.</t>
    </r>
  </si>
  <si>
    <r>
      <rPr>
        <b/>
        <sz val="10"/>
        <color theme="1"/>
        <rFont val="Calibri"/>
        <family val="2"/>
        <scheme val="minor"/>
      </rPr>
      <t>Assumption</t>
    </r>
    <r>
      <rPr>
        <sz val="10"/>
        <color theme="1"/>
        <rFont val="Calibri"/>
        <family val="2"/>
        <scheme val="minor"/>
      </rPr>
      <t>: these are costs for a specific package of services / defined scope. Examples can include small grants (e.g. &lt; $25K annually), payments to a third party provider to deliver blood samples for testing at a central lab, and per diem payments to MOH staff to do joint supervision at sites. In this project, let's assume we have two small grant payments, a contract for transport of blood samples, and per diem payments to MOH staff for joint supervision.</t>
    </r>
  </si>
  <si>
    <r>
      <rPr>
        <b/>
        <sz val="10"/>
        <color theme="1"/>
        <rFont val="Calibri"/>
        <family val="2"/>
        <scheme val="minor"/>
      </rPr>
      <t>Assumption</t>
    </r>
    <r>
      <rPr>
        <sz val="10"/>
        <color theme="1"/>
        <rFont val="Calibri"/>
        <family val="2"/>
        <scheme val="minor"/>
      </rPr>
      <t>: this includes all operational costs (e.g. rent, electricity, office renovations, etc.) which would be classified under PM, and then any other contractual costs that don't fall into one of the above contractual categories. For this project, let's assume the only contractual costs in this category relate to operational costs for running the office.</t>
    </r>
  </si>
  <si>
    <t>Contractual - Health Worker Clinical</t>
  </si>
  <si>
    <t>Payments to consultant clinicians to provide direct clinical services to clients (general population) at health facilities</t>
  </si>
  <si>
    <t>Contractual - Health Worker Clinical - Sub-Total</t>
  </si>
  <si>
    <t>Contractual - Health Worker Ancillary</t>
  </si>
  <si>
    <t xml:space="preserve">Stipends to Mentor Mothers </t>
  </si>
  <si>
    <t>Contractual - Health Worker Ancillary - Sub-Total</t>
  </si>
  <si>
    <t>Small Grant A (VMMC Demand Generation)</t>
  </si>
  <si>
    <t>Small Grant B (Community Index Testing)</t>
  </si>
  <si>
    <t>Sample Transport Contract to Third Party (including for pediatric samples)</t>
  </si>
  <si>
    <t>MOH Staff Per Diems for Joint Supervision</t>
  </si>
  <si>
    <t>Contracted Interventions - Sub-Total</t>
  </si>
  <si>
    <t>Operational / office costs (rent, electricity, Internet, etc.)</t>
  </si>
  <si>
    <t>Other Contractual - Sub-Total</t>
  </si>
  <si>
    <t>Amount Spent Oct 20-Sept 21</t>
  </si>
  <si>
    <t>New PrEP Guidelines Training</t>
  </si>
  <si>
    <t>Teen Club Meetings</t>
  </si>
  <si>
    <t>QI Trainings</t>
  </si>
  <si>
    <t>Training for Data Colectors on MTCT Study</t>
  </si>
  <si>
    <t>Training for Community Index Testing</t>
  </si>
  <si>
    <t xml:space="preserve">Data Review Meetings </t>
  </si>
  <si>
    <t>Total Amount for Trainings and Meetings in Financial System (discrepancy could be due to minor adjustments, or many small transactions that cannot be assigned easily to interventions).</t>
  </si>
  <si>
    <r>
      <rPr>
        <b/>
        <sz val="12"/>
        <rFont val="Calibri"/>
        <family val="2"/>
        <scheme val="minor"/>
      </rPr>
      <t>Instructions</t>
    </r>
    <r>
      <rPr>
        <b/>
        <sz val="12"/>
        <color rgb="FFC00000"/>
        <rFont val="Calibri"/>
        <family val="2"/>
        <scheme val="minor"/>
      </rPr>
      <t>: Please complete for all trainings, meetings and conferences undertaken during the reporting period of Oct 2020-Sept 2021, and assign % allocations to relevant interventions based on the topic.</t>
    </r>
  </si>
  <si>
    <t>Trainings &amp; Meetings</t>
  </si>
  <si>
    <t xml:space="preserve">Office Supplies </t>
  </si>
  <si>
    <t>Trainings and Meetings</t>
  </si>
  <si>
    <r>
      <rPr>
        <b/>
        <sz val="12"/>
        <rFont val="Calibri"/>
        <family val="2"/>
        <scheme val="minor"/>
      </rPr>
      <t>Instructions</t>
    </r>
    <r>
      <rPr>
        <b/>
        <sz val="12"/>
        <color rgb="FFC00000"/>
        <rFont val="Calibri"/>
        <family val="2"/>
        <scheme val="minor"/>
      </rPr>
      <t>:</t>
    </r>
    <r>
      <rPr>
        <b/>
        <sz val="12"/>
        <color rgb="FF92D050"/>
        <rFont val="Calibri"/>
        <family val="2"/>
        <scheme val="minor"/>
      </rPr>
      <t xml:space="preserve"> </t>
    </r>
    <r>
      <rPr>
        <b/>
        <sz val="15"/>
        <color theme="9" tint="-0.249977111117893"/>
        <rFont val="Calibri"/>
        <family val="2"/>
        <scheme val="minor"/>
      </rPr>
      <t>Please complete allocations (%)for all sub recipients. Please allocate % program effort by intervention, based on the intervention(s) that correspond most closely to the technical scope of the sub-recipient.</t>
    </r>
    <r>
      <rPr>
        <b/>
        <sz val="13"/>
        <color theme="9" tint="-0.249977111117893"/>
        <rFont val="Calibri"/>
        <family val="2"/>
        <scheme val="minor"/>
      </rPr>
      <t xml:space="preserve"> </t>
    </r>
  </si>
  <si>
    <t>Actual Spending from Financial System - Oct 20 - Sept 21</t>
  </si>
  <si>
    <t>Personnel</t>
  </si>
  <si>
    <t>Fringe</t>
  </si>
  <si>
    <t>Supplies</t>
  </si>
  <si>
    <t>Equipment</t>
  </si>
  <si>
    <t>Sub-Recipients</t>
  </si>
  <si>
    <t>Indirect Costs</t>
  </si>
  <si>
    <t>Total Spending in Financial System</t>
  </si>
  <si>
    <t>Total Spending in ER Report</t>
  </si>
  <si>
    <t>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</si>
</sst>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44" formatCode="_(&quot;$&quot;* #,##0.00_);_(&quot;$&quot;* \(#,##0.00\);_(&quot;$&quot;* &quot;-&quot;??_);_(@_)"/>
    <numFmt numFmtId="43" formatCode="_(* #,##0.00_);_(* \(#,##0.00\);_(* &quot;-&quot;??_);_(@_)"/>
    <numFmt numFmtId="164" formatCode="_-* #,##0.00_-;\-* #,##0.00_-;_-* &quot;-&quot;??_-;_-@_-"/>
    <numFmt numFmtId="165" formatCode="_(&quot;$&quot;* #,##0_);_(&quot;$&quot;* \(#,##0\);_(&quot;$&quot;* &quot;-&quot;??_);_(@_)"/>
    <numFmt numFmtId="166" formatCode="_(* #,##0_);_(* \(#,##0\);_(* &quot;-&quot;??_);_(@_)"/>
    <numFmt numFmtId="167" formatCode="&quot;$&quot;#,##0.00\ ;\(&quot;$&quot;#,##0.00\)"/>
    <numFmt numFmtId="168" formatCode="&quot;$&quot;#,##0\ ;\(&quot;$&quot;#,##0\)"/>
    <numFmt numFmtId="169" formatCode=";;;"/>
    <numFmt numFmtId="170" formatCode="0.00_)"/>
    <numFmt numFmtId="171" formatCode="0.0"/>
    <numFmt numFmtId="172" formatCode="_-* #,##0.00_р_._-;\-* #,##0.00_р_._-;_-* &quot;-&quot;??_р_._-;_-@_-"/>
    <numFmt numFmtId="173" formatCode="#,##0.00;[Red]#,##0.00"/>
    <numFmt numFmtId="174" formatCode="#,##0;[Red]#,##0"/>
    <numFmt numFmtId="175" formatCode="_ * #,##0.00_ ;_ * \-#,##0.00_ ;_ * &quot;-&quot;??_ ;_ @_ "/>
    <numFmt numFmtId="176" formatCode="_-&quot;$&quot;* #,##0.00_-;\-&quot;$&quot;* #,##0.00_-;_-&quot;$&quot;* &quot;-&quot;??_-;_-@_-"/>
    <numFmt numFmtId="177" formatCode="[$-409]mmmm\ d\,\ yyyy;@"/>
    <numFmt numFmtId="178" formatCode="0.0%"/>
    <numFmt numFmtId="179" formatCode="0####"/>
    <numFmt numFmtId="183" formatCode="_(&quot;$&quot;* #,##0.0_);_(&quot;$&quot;* \(#,##0.0\);_(&quot;$&quot;* &quot;-&quot;??_);_(@_)"/>
  </numFmts>
  <fonts count="146"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0"/>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name val="Calibri"/>
      <family val="2"/>
      <scheme val="minor"/>
    </font>
    <font>
      <sz val="10"/>
      <name val="Calibri"/>
      <family val="2"/>
      <scheme val="minor"/>
    </font>
    <font>
      <b/>
      <u/>
      <sz val="12"/>
      <color theme="1"/>
      <name val="Calibri"/>
      <family val="2"/>
      <scheme val="minor"/>
    </font>
    <font>
      <b/>
      <sz val="12"/>
      <name val="Calibri"/>
      <family val="2"/>
      <scheme val="minor"/>
    </font>
    <font>
      <b/>
      <sz val="12"/>
      <color rgb="FFC00000"/>
      <name val="Calibri"/>
      <family val="2"/>
      <scheme val="minor"/>
    </font>
    <font>
      <sz val="9"/>
      <color theme="1"/>
      <name val="Arial"/>
      <family val="2"/>
    </font>
    <font>
      <b/>
      <sz val="8"/>
      <color theme="1"/>
      <name val="Arial"/>
      <family val="2"/>
    </font>
    <font>
      <sz val="8"/>
      <color theme="1"/>
      <name val="Arial"/>
      <family val="2"/>
    </font>
    <font>
      <sz val="10"/>
      <color indexed="13"/>
      <name val="Arial"/>
      <family val="2"/>
    </font>
    <font>
      <sz val="8"/>
      <color theme="0"/>
      <name val="Calibri"/>
      <family val="2"/>
      <scheme val="minor"/>
    </font>
    <font>
      <sz val="8"/>
      <name val="Arial"/>
      <family val="2"/>
    </font>
    <font>
      <b/>
      <sz val="10"/>
      <color theme="0"/>
      <name val="Calibri"/>
      <family val="2"/>
      <scheme val="minor"/>
    </font>
    <font>
      <b/>
      <sz val="11"/>
      <name val="Calibri"/>
      <family val="2"/>
      <scheme val="minor"/>
    </font>
    <font>
      <sz val="10"/>
      <name val="Arial"/>
      <family val="2"/>
    </font>
    <font>
      <sz val="10"/>
      <color theme="0"/>
      <name val="Arial"/>
      <family val="2"/>
    </font>
    <font>
      <i/>
      <sz val="13"/>
      <color theme="1"/>
      <name val="Calibri"/>
      <family val="2"/>
      <scheme val="minor"/>
    </font>
    <font>
      <i/>
      <sz val="16"/>
      <color theme="1"/>
      <name val="Calibri"/>
      <family val="2"/>
      <scheme val="minor"/>
    </font>
    <font>
      <sz val="16"/>
      <color theme="1"/>
      <name val="Calibri"/>
      <family val="2"/>
      <scheme val="minor"/>
    </font>
    <font>
      <sz val="16"/>
      <name val="Calibri"/>
      <family val="2"/>
      <scheme val="minor"/>
    </font>
    <font>
      <sz val="18"/>
      <color theme="1"/>
      <name val="Calibri"/>
      <family val="2"/>
      <scheme val="minor"/>
    </font>
    <font>
      <b/>
      <sz val="18"/>
      <color theme="1"/>
      <name val="Calibri"/>
      <family val="2"/>
      <scheme val="minor"/>
    </font>
    <font>
      <b/>
      <sz val="22"/>
      <color theme="1"/>
      <name val="Calibri"/>
      <family val="2"/>
      <scheme val="minor"/>
    </font>
    <font>
      <sz val="18"/>
      <color theme="0"/>
      <name val="Calibri"/>
      <family val="2"/>
      <scheme val="minor"/>
    </font>
    <font>
      <sz val="9"/>
      <color indexed="81"/>
      <name val="Tahoma"/>
      <family val="2"/>
    </font>
    <font>
      <b/>
      <sz val="9"/>
      <color indexed="81"/>
      <name val="Tahoma"/>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u/>
      <sz val="11"/>
      <color theme="1"/>
      <name val="Calibri"/>
      <family val="2"/>
      <scheme val="minor"/>
    </font>
    <font>
      <sz val="10"/>
      <color theme="1"/>
      <name val="Arial"/>
      <family val="2"/>
    </font>
    <font>
      <b/>
      <sz val="18"/>
      <color theme="3"/>
      <name val="Calibri Light"/>
      <family val="2"/>
      <scheme val="major"/>
    </font>
    <font>
      <sz val="11"/>
      <color indexed="8"/>
      <name val="Calibri"/>
      <family val="2"/>
    </font>
    <font>
      <sz val="11"/>
      <color indexed="9"/>
      <name val="Calibri"/>
      <family val="2"/>
    </font>
    <font>
      <sz val="11"/>
      <color indexed="20"/>
      <name val="Calibri"/>
      <family val="2"/>
    </font>
    <font>
      <sz val="10"/>
      <name val="Helv"/>
    </font>
    <font>
      <b/>
      <sz val="11"/>
      <color indexed="52"/>
      <name val="Calibri"/>
      <family val="2"/>
    </font>
    <font>
      <b/>
      <sz val="11"/>
      <color indexed="10"/>
      <name val="Calibri"/>
      <family val="2"/>
    </font>
    <font>
      <b/>
      <sz val="11"/>
      <color indexed="9"/>
      <name val="Calibri"/>
      <family val="2"/>
    </font>
    <font>
      <sz val="10"/>
      <color indexed="10"/>
      <name val="Arial"/>
      <family val="2"/>
    </font>
    <font>
      <sz val="10"/>
      <color indexed="24"/>
      <name val="Arial"/>
      <family val="2"/>
    </font>
    <font>
      <sz val="12"/>
      <color theme="1"/>
      <name val="Arial"/>
      <family val="2"/>
    </font>
    <font>
      <sz val="11"/>
      <color theme="1"/>
      <name val="Arial"/>
      <family val="2"/>
    </font>
    <font>
      <i/>
      <sz val="11"/>
      <color indexed="23"/>
      <name val="Calibri"/>
      <family val="2"/>
    </font>
    <font>
      <sz val="11"/>
      <color indexed="17"/>
      <name val="Calibri"/>
      <family val="2"/>
    </font>
    <font>
      <b/>
      <sz val="15"/>
      <color indexed="56"/>
      <name val="Calibri"/>
      <family val="2"/>
    </font>
    <font>
      <b/>
      <sz val="10"/>
      <color indexed="24"/>
      <name val="Arial"/>
      <family val="2"/>
    </font>
    <font>
      <b/>
      <sz val="15"/>
      <color indexed="62"/>
      <name val="Calibri"/>
      <family val="2"/>
    </font>
    <font>
      <b/>
      <sz val="13"/>
      <color indexed="56"/>
      <name val="Calibri"/>
      <family val="2"/>
    </font>
    <font>
      <u/>
      <sz val="10"/>
      <color indexed="24"/>
      <name val="Arial"/>
      <family val="2"/>
    </font>
    <font>
      <b/>
      <sz val="13"/>
      <color indexed="62"/>
      <name val="Calibri"/>
      <family val="2"/>
    </font>
    <font>
      <b/>
      <sz val="11"/>
      <color indexed="56"/>
      <name val="Calibri"/>
      <family val="2"/>
    </font>
    <font>
      <b/>
      <sz val="11"/>
      <color indexed="62"/>
      <name val="Calibri"/>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b/>
      <i/>
      <sz val="16"/>
      <name val="Helv"/>
    </font>
    <font>
      <sz val="11"/>
      <color indexed="8"/>
      <name val="Calibri"/>
      <family val="2"/>
      <scheme val="minor"/>
    </font>
    <font>
      <b/>
      <sz val="11"/>
      <color indexed="63"/>
      <name val="Calibri"/>
      <family val="2"/>
    </font>
    <font>
      <b/>
      <sz val="18"/>
      <color indexed="56"/>
      <name val="Cambria"/>
      <family val="2"/>
    </font>
    <font>
      <b/>
      <sz val="18"/>
      <color indexed="62"/>
      <name val="Cambria"/>
      <family val="2"/>
    </font>
    <font>
      <b/>
      <sz val="11"/>
      <color indexed="8"/>
      <name val="Calibri"/>
      <family val="2"/>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0"/>
      <name val="Arial"/>
      <family val="2"/>
      <charset val="204"/>
    </font>
    <font>
      <sz val="10"/>
      <name val="Times New Roman"/>
      <family val="1"/>
    </font>
    <font>
      <i/>
      <sz val="11"/>
      <color indexed="23"/>
      <name val="Calibri"/>
      <family val="2"/>
      <charset val="204"/>
    </font>
    <font>
      <sz val="11"/>
      <color indexed="17"/>
      <name val="Calibri"/>
      <family val="2"/>
      <charset val="204"/>
    </font>
    <font>
      <b/>
      <sz val="15"/>
      <color indexed="56"/>
      <name val="Calibri"/>
      <family val="2"/>
      <charset val="204"/>
    </font>
    <font>
      <b/>
      <sz val="12"/>
      <color theme="3"/>
      <name val="Calibri"/>
      <family val="2"/>
      <scheme val="minor"/>
    </font>
    <font>
      <b/>
      <sz val="13"/>
      <color indexed="56"/>
      <name val="Calibri"/>
      <family val="2"/>
      <charset val="204"/>
    </font>
    <font>
      <b/>
      <sz val="11"/>
      <color indexed="56"/>
      <name val="Calibri"/>
      <family val="2"/>
      <charset val="204"/>
    </font>
    <font>
      <u/>
      <sz val="8.5"/>
      <color indexed="12"/>
      <name val="Arial"/>
      <family val="2"/>
      <charset val="204"/>
    </font>
    <font>
      <u/>
      <sz val="10"/>
      <color indexed="12"/>
      <name val="Arial"/>
      <family val="2"/>
    </font>
    <font>
      <sz val="11"/>
      <color indexed="62"/>
      <name val="Calibri"/>
      <family val="2"/>
      <charset val="204"/>
    </font>
    <font>
      <sz val="11"/>
      <color indexed="52"/>
      <name val="Calibri"/>
      <family val="2"/>
      <charset val="204"/>
    </font>
    <font>
      <sz val="11"/>
      <color indexed="60"/>
      <name val="Calibri"/>
      <family val="2"/>
      <charset val="204"/>
    </font>
    <font>
      <sz val="10"/>
      <name val="Times New Roman"/>
      <family val="1"/>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color indexed="14"/>
      <name val="Calibri"/>
      <family val="2"/>
    </font>
    <font>
      <sz val="18"/>
      <color rgb="FFFF0000"/>
      <name val="Calibri"/>
      <family val="2"/>
      <scheme val="minor"/>
    </font>
    <font>
      <sz val="10"/>
      <color rgb="FFFF0000"/>
      <name val="Calibri"/>
      <family val="2"/>
      <scheme val="minor"/>
    </font>
    <font>
      <b/>
      <sz val="11"/>
      <color rgb="FFFF0000"/>
      <name val="Calibri"/>
      <family val="2"/>
      <scheme val="minor"/>
    </font>
    <font>
      <sz val="12"/>
      <name val="Calibri"/>
      <family val="2"/>
      <scheme val="minor"/>
    </font>
    <font>
      <sz val="12"/>
      <color rgb="FFFF0000"/>
      <name val="Calibri"/>
      <family val="2"/>
      <scheme val="minor"/>
    </font>
    <font>
      <sz val="12"/>
      <color theme="1"/>
      <name val="Calibri"/>
      <family val="2"/>
      <scheme val="minor"/>
    </font>
    <font>
      <b/>
      <sz val="16"/>
      <color theme="1"/>
      <name val="Calibri"/>
      <family val="2"/>
      <scheme val="minor"/>
    </font>
    <font>
      <sz val="16"/>
      <color rgb="FFFF0000"/>
      <name val="Calibri"/>
      <family val="2"/>
      <scheme val="minor"/>
    </font>
    <font>
      <sz val="16"/>
      <color theme="0"/>
      <name val="Calibri"/>
      <family val="2"/>
      <scheme val="minor"/>
    </font>
    <font>
      <sz val="12"/>
      <color rgb="FF000000"/>
      <name val="Arial"/>
      <family val="2"/>
    </font>
    <font>
      <b/>
      <sz val="16"/>
      <color theme="0"/>
      <name val="Calibri"/>
      <family val="2"/>
      <scheme val="minor"/>
    </font>
    <font>
      <i/>
      <sz val="12"/>
      <color theme="1"/>
      <name val="Calibri"/>
      <family val="2"/>
      <scheme val="minor"/>
    </font>
    <font>
      <b/>
      <u val="singleAccounting"/>
      <sz val="11"/>
      <color rgb="FFFF0000"/>
      <name val="Calibri"/>
      <family val="2"/>
      <scheme val="minor"/>
    </font>
    <font>
      <b/>
      <sz val="10"/>
      <color rgb="FFFF0000"/>
      <name val="Calibri"/>
      <family val="2"/>
      <scheme val="minor"/>
    </font>
    <font>
      <i/>
      <sz val="11"/>
      <color theme="1"/>
      <name val="Calibri"/>
      <family val="2"/>
      <scheme val="minor"/>
    </font>
    <font>
      <i/>
      <sz val="12"/>
      <color rgb="FFFF0000"/>
      <name val="Calibri"/>
      <family val="2"/>
      <scheme val="minor"/>
    </font>
    <font>
      <sz val="8"/>
      <color rgb="FF000000"/>
      <name val="Arial"/>
      <family val="2"/>
    </font>
    <font>
      <sz val="13"/>
      <color theme="1"/>
      <name val="Calibri"/>
      <family val="2"/>
      <scheme val="minor"/>
    </font>
    <font>
      <i/>
      <sz val="16"/>
      <color rgb="FFFF0000"/>
      <name val="Calibri"/>
      <family val="2"/>
      <scheme val="minor"/>
    </font>
    <font>
      <sz val="9.5"/>
      <color theme="1"/>
      <name val="Calibri"/>
      <family val="2"/>
      <scheme val="minor"/>
    </font>
    <font>
      <sz val="12"/>
      <color theme="0" tint="-0.14999847407452621"/>
      <name val="Calibri"/>
      <family val="2"/>
      <scheme val="minor"/>
    </font>
    <font>
      <sz val="8"/>
      <color indexed="8"/>
      <name val="Arial"/>
      <family val="2"/>
    </font>
    <font>
      <sz val="9"/>
      <color indexed="81"/>
      <name val="Tahoma"/>
      <charset val="1"/>
    </font>
    <font>
      <b/>
      <u/>
      <sz val="14"/>
      <name val="Calibri"/>
      <family val="2"/>
      <scheme val="minor"/>
    </font>
    <font>
      <b/>
      <sz val="24"/>
      <color rgb="FF00B050"/>
      <name val="Calibri"/>
      <family val="2"/>
      <scheme val="minor"/>
    </font>
    <font>
      <sz val="24"/>
      <color rgb="FF00B050"/>
      <name val="Calibri"/>
      <family val="2"/>
      <scheme val="minor"/>
    </font>
    <font>
      <sz val="18"/>
      <name val="Calibri"/>
      <family val="2"/>
      <scheme val="minor"/>
    </font>
    <font>
      <b/>
      <sz val="9"/>
      <color indexed="81"/>
      <name val="Tahoma"/>
      <charset val="1"/>
    </font>
    <font>
      <b/>
      <u val="singleAccounting"/>
      <sz val="18"/>
      <color theme="1"/>
      <name val="Calibri"/>
      <family val="2"/>
      <scheme val="minor"/>
    </font>
    <font>
      <b/>
      <sz val="15"/>
      <color rgb="FFC00000"/>
      <name val="Calibri"/>
      <family val="2"/>
      <scheme val="minor"/>
    </font>
    <font>
      <b/>
      <sz val="15"/>
      <name val="Calibri"/>
      <family val="2"/>
      <scheme val="minor"/>
    </font>
    <font>
      <b/>
      <u/>
      <sz val="14"/>
      <color theme="1"/>
      <name val="Calibri"/>
      <family val="2"/>
      <scheme val="minor"/>
    </font>
    <font>
      <b/>
      <u/>
      <sz val="10"/>
      <color theme="1"/>
      <name val="Calibri"/>
      <family val="2"/>
      <scheme val="minor"/>
    </font>
    <font>
      <sz val="9"/>
      <color theme="1"/>
      <name val="Calibri"/>
      <family val="2"/>
      <scheme val="minor"/>
    </font>
    <font>
      <b/>
      <i/>
      <sz val="12"/>
      <name val="Calibri"/>
      <family val="2"/>
      <scheme val="minor"/>
    </font>
    <font>
      <i/>
      <sz val="11"/>
      <name val="Calibri"/>
      <family val="2"/>
      <scheme val="minor"/>
    </font>
    <font>
      <b/>
      <sz val="12"/>
      <color rgb="FF92D050"/>
      <name val="Calibri"/>
      <family val="2"/>
      <scheme val="minor"/>
    </font>
    <font>
      <b/>
      <sz val="13"/>
      <color theme="9" tint="-0.249977111117893"/>
      <name val="Calibri"/>
      <family val="2"/>
      <scheme val="minor"/>
    </font>
    <font>
      <b/>
      <sz val="15"/>
      <color theme="9" tint="-0.249977111117893"/>
      <name val="Calibri"/>
      <family val="2"/>
      <scheme val="minor"/>
    </font>
  </fonts>
  <fills count="78">
    <fill>
      <patternFill patternType="none"/>
    </fill>
    <fill>
      <patternFill patternType="gray125"/>
    </fill>
    <fill>
      <patternFill patternType="solid">
        <fgColor theme="7" tint="0.59999389629810485"/>
        <bgColor indexed="64"/>
      </patternFill>
    </fill>
    <fill>
      <patternFill patternType="solid">
        <fgColor theme="1" tint="0.499984740745262"/>
        <bgColor indexed="64"/>
      </patternFill>
    </fill>
    <fill>
      <patternFill patternType="solid">
        <fgColor theme="5"/>
        <bgColor indexed="6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1"/>
        <bgColor indexed="64"/>
      </patternFill>
    </fill>
    <fill>
      <patternFill patternType="lightUp"/>
    </fill>
    <fill>
      <patternFill patternType="lightUp">
        <bgColor theme="1"/>
      </patternFill>
    </fill>
    <fill>
      <patternFill patternType="lightUp">
        <bgColor theme="2" tint="-9.9978637043366805E-2"/>
      </patternFill>
    </fill>
    <fill>
      <patternFill patternType="solid">
        <fgColor indexed="65"/>
        <bgColor indexed="64"/>
      </patternFill>
    </fill>
    <fill>
      <patternFill patternType="solid">
        <fgColor rgb="FFFFFF00"/>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64"/>
      </patternFill>
    </fill>
    <fill>
      <patternFill patternType="solid">
        <fgColor indexed="22"/>
      </patternFill>
    </fill>
    <fill>
      <patternFill patternType="solid">
        <fgColor indexed="9"/>
      </patternFill>
    </fill>
    <fill>
      <patternFill patternType="solid">
        <fgColor indexed="55"/>
      </patternFill>
    </fill>
    <fill>
      <patternFill patternType="solid">
        <fgColor indexed="19"/>
      </patternFill>
    </fill>
    <fill>
      <patternFill patternType="solid">
        <fgColor theme="2" tint="-0.249977111117893"/>
        <bgColor indexed="64"/>
      </patternFill>
    </fill>
    <fill>
      <patternFill patternType="lightUp">
        <bgColor theme="2" tint="-0.249977111117893"/>
      </patternFill>
    </fill>
    <fill>
      <patternFill patternType="solid">
        <fgColor rgb="FFEAF3FA"/>
        <bgColor indexed="64"/>
      </patternFill>
    </fill>
    <fill>
      <patternFill patternType="solid">
        <fgColor theme="0" tint="-0.14999847407452621"/>
        <bgColor indexed="64"/>
      </patternFill>
    </fill>
    <fill>
      <patternFill patternType="solid">
        <fgColor theme="0"/>
        <bgColor indexed="64"/>
      </patternFill>
    </fill>
  </fills>
  <borders count="94">
    <border>
      <left/>
      <right/>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style="thick">
        <color auto="1"/>
      </right>
      <top style="medium">
        <color auto="1"/>
      </top>
      <bottom style="thick">
        <color auto="1"/>
      </bottom>
      <diagonal/>
    </border>
    <border>
      <left/>
      <right style="medium">
        <color auto="1"/>
      </right>
      <top style="medium">
        <color auto="1"/>
      </top>
      <bottom style="medium">
        <color auto="1"/>
      </bottom>
      <diagonal/>
    </border>
    <border>
      <left/>
      <right style="medium">
        <color auto="1"/>
      </right>
      <top style="medium">
        <color auto="1"/>
      </top>
      <bottom style="thick">
        <color auto="1"/>
      </bottom>
      <diagonal/>
    </border>
    <border>
      <left style="thick">
        <color auto="1"/>
      </left>
      <right style="thick">
        <color auto="1"/>
      </right>
      <top style="medium">
        <color auto="1"/>
      </top>
      <bottom style="medium">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top style="medium">
        <color auto="1"/>
      </top>
      <bottom/>
      <diagonal/>
    </border>
    <border>
      <left/>
      <right style="thick">
        <color auto="1"/>
      </right>
      <top style="medium">
        <color auto="1"/>
      </top>
      <bottom/>
      <diagonal/>
    </border>
    <border>
      <left style="thick">
        <color auto="1"/>
      </left>
      <right style="thick">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thick">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ck">
        <color auto="1"/>
      </right>
      <top/>
      <bottom style="medium">
        <color auto="1"/>
      </bottom>
      <diagonal/>
    </border>
    <border>
      <left style="thick">
        <color auto="1"/>
      </left>
      <right style="thick">
        <color auto="1"/>
      </right>
      <top style="thick">
        <color auto="1"/>
      </top>
      <bottom style="medium">
        <color auto="1"/>
      </bottom>
      <diagonal/>
    </border>
    <border>
      <left style="thin">
        <color indexed="64"/>
      </left>
      <right/>
      <top style="medium">
        <color auto="1"/>
      </top>
      <bottom style="thin">
        <color indexed="64"/>
      </bottom>
      <diagonal/>
    </border>
    <border>
      <left/>
      <right/>
      <top style="medium">
        <color auto="1"/>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style="double">
        <color indexed="0"/>
      </top>
      <bottom/>
      <diagonal/>
    </border>
    <border>
      <left style="thick">
        <color auto="1"/>
      </left>
      <right style="thick">
        <color auto="1"/>
      </right>
      <top/>
      <bottom/>
      <diagonal/>
    </border>
    <border>
      <left/>
      <right/>
      <top style="thin">
        <color indexed="64"/>
      </top>
      <bottom/>
      <diagonal/>
    </border>
    <border>
      <left style="thin">
        <color indexed="64"/>
      </left>
      <right style="thin">
        <color indexed="64"/>
      </right>
      <top style="thin">
        <color indexed="64"/>
      </top>
      <bottom/>
      <diagonal/>
    </border>
    <border>
      <left style="medium">
        <color auto="1"/>
      </left>
      <right/>
      <top style="medium">
        <color auto="1"/>
      </top>
      <bottom style="medium">
        <color auto="1"/>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medium">
        <color auto="1"/>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medium">
        <color auto="1"/>
      </bottom>
      <diagonal/>
    </border>
    <border>
      <left style="thin">
        <color auto="1"/>
      </left>
      <right style="thick">
        <color auto="1"/>
      </right>
      <top style="medium">
        <color auto="1"/>
      </top>
      <bottom style="thin">
        <color auto="1"/>
      </bottom>
      <diagonal/>
    </border>
    <border>
      <left style="thin">
        <color auto="1"/>
      </left>
      <right style="thick">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style="medium">
        <color auto="1"/>
      </bottom>
      <diagonal/>
    </border>
    <border>
      <left style="thin">
        <color indexed="64"/>
      </left>
      <right style="thick">
        <color auto="1"/>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auto="1"/>
      </left>
      <right style="medium">
        <color auto="1"/>
      </right>
      <top style="thin">
        <color auto="1"/>
      </top>
      <bottom style="thick">
        <color auto="1"/>
      </bottom>
      <diagonal/>
    </border>
    <border>
      <left/>
      <right style="medium">
        <color auto="1"/>
      </right>
      <top style="thick">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668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7" fillId="0" borderId="0"/>
    <xf numFmtId="0" fontId="20" fillId="0" borderId="0"/>
    <xf numFmtId="0" fontId="1" fillId="0" borderId="0"/>
    <xf numFmtId="0" fontId="17" fillId="0" borderId="0"/>
    <xf numFmtId="0" fontId="1" fillId="0" borderId="0"/>
    <xf numFmtId="0" fontId="20" fillId="0" borderId="0"/>
    <xf numFmtId="0" fontId="25" fillId="0" borderId="0"/>
    <xf numFmtId="0" fontId="25" fillId="0" borderId="0"/>
    <xf numFmtId="0" fontId="1" fillId="0" borderId="0"/>
    <xf numFmtId="0" fontId="50" fillId="0" borderId="0" applyNumberFormat="0" applyFill="0" applyBorder="0" applyAlignment="0" applyProtection="0"/>
    <xf numFmtId="0" fontId="37" fillId="0" borderId="34" applyNumberFormat="0" applyFill="0" applyAlignment="0" applyProtection="0"/>
    <xf numFmtId="0" fontId="38" fillId="0" borderId="35" applyNumberFormat="0" applyFill="0" applyAlignment="0" applyProtection="0"/>
    <xf numFmtId="0" fontId="2" fillId="0" borderId="36" applyNumberFormat="0" applyFill="0" applyAlignment="0" applyProtection="0"/>
    <xf numFmtId="0" fontId="2" fillId="0" borderId="0" applyNumberFormat="0" applyFill="0" applyBorder="0" applyAlignment="0" applyProtection="0"/>
    <xf numFmtId="0" fontId="39" fillId="15" borderId="0" applyNumberFormat="0" applyBorder="0" applyAlignment="0" applyProtection="0"/>
    <xf numFmtId="0" fontId="40" fillId="16" borderId="0" applyNumberFormat="0" applyBorder="0" applyAlignment="0" applyProtection="0"/>
    <xf numFmtId="0" fontId="41" fillId="17" borderId="0" applyNumberFormat="0" applyBorder="0" applyAlignment="0" applyProtection="0"/>
    <xf numFmtId="0" fontId="42" fillId="18" borderId="37" applyNumberFormat="0" applyAlignment="0" applyProtection="0"/>
    <xf numFmtId="0" fontId="43" fillId="19" borderId="38" applyNumberFormat="0" applyAlignment="0" applyProtection="0"/>
    <xf numFmtId="0" fontId="44" fillId="19" borderId="37" applyNumberFormat="0" applyAlignment="0" applyProtection="0"/>
    <xf numFmtId="0" fontId="45" fillId="0" borderId="39" applyNumberFormat="0" applyFill="0" applyAlignment="0" applyProtection="0"/>
    <xf numFmtId="0" fontId="3" fillId="20" borderId="40" applyNumberFormat="0" applyAlignment="0" applyProtection="0"/>
    <xf numFmtId="0" fontId="46" fillId="0" borderId="0" applyNumberFormat="0" applyFill="0" applyBorder="0" applyAlignment="0" applyProtection="0"/>
    <xf numFmtId="0" fontId="1" fillId="21" borderId="41" applyNumberFormat="0" applyFont="0" applyAlignment="0" applyProtection="0"/>
    <xf numFmtId="0" fontId="47" fillId="0" borderId="0" applyNumberFormat="0" applyFill="0" applyBorder="0" applyAlignment="0" applyProtection="0"/>
    <xf numFmtId="0" fontId="4" fillId="0" borderId="42" applyNumberFormat="0" applyFill="0" applyAlignment="0" applyProtection="0"/>
    <xf numFmtId="0" fontId="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5" fillId="45" borderId="0" applyNumberFormat="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44" fontId="25" fillId="0" borderId="0" applyFont="0" applyFill="0" applyBorder="0" applyAlignment="0" applyProtection="0"/>
    <xf numFmtId="0" fontId="2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3"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1"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54"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6"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48"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54"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1"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4"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59"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7"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48"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54"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49"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4"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59"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57"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7"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65"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52" borderId="0" applyNumberFormat="0" applyBorder="0" applyAlignment="0" applyProtection="0"/>
    <xf numFmtId="0" fontId="54" fillId="68" borderId="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6" fillId="70" borderId="44"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43" fontId="25" fillId="0" borderId="0" applyFont="0" applyFill="0" applyBorder="0" applyAlignment="0" applyProtection="0"/>
    <xf numFmtId="43" fontId="20"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0"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60"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3" fontId="25" fillId="0" borderId="0" applyFont="0" applyFill="0" applyBorder="0" applyAlignment="0" applyProtection="0">
      <alignment wrapText="1"/>
    </xf>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 fontId="59" fillId="0" borderId="0" applyFont="0" applyFill="0" applyBorder="0" applyAlignment="0" applyProtection="0"/>
    <xf numFmtId="43" fontId="20" fillId="0" borderId="0" applyFont="0" applyFill="0" applyBorder="0" applyAlignment="0" applyProtection="0"/>
    <xf numFmtId="43" fontId="60"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3" fontId="20" fillId="0" borderId="0" applyFont="0" applyFill="0" applyBorder="0" applyAlignment="0" applyProtection="0"/>
    <xf numFmtId="43" fontId="25"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6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59" fillId="0" borderId="0" applyFont="0" applyFill="0" applyBorder="0" applyAlignment="0" applyProtection="0"/>
    <xf numFmtId="0" fontId="54" fillId="0" borderId="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59" fillId="0" borderId="0" applyFont="0" applyFill="0" applyBorder="0" applyAlignment="0" applyProtection="0"/>
    <xf numFmtId="3" fontId="59"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0" fontId="54"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0" fillId="0" borderId="0" applyFont="0" applyFill="0" applyBorder="0" applyAlignment="0" applyProtection="0"/>
    <xf numFmtId="44" fontId="58" fillId="0" borderId="0" applyFont="0" applyFill="0" applyBorder="0" applyAlignment="0" applyProtection="0"/>
    <xf numFmtId="44" fontId="51" fillId="0" borderId="0" applyFont="0" applyFill="0" applyBorder="0" applyAlignment="0" applyProtection="0"/>
    <xf numFmtId="44" fontId="25" fillId="0" borderId="0" applyFont="0" applyFill="0" applyBorder="0" applyAlignment="0" applyProtection="0"/>
    <xf numFmtId="44" fontId="6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59"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5" fontId="25"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25"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 fontId="59" fillId="0" borderId="0" applyFont="0" applyFill="0" applyBorder="0" applyAlignment="0" applyProtection="0"/>
    <xf numFmtId="2" fontId="59" fillId="0" borderId="0" applyFont="0" applyFill="0" applyBorder="0" applyAlignment="0" applyProtection="0"/>
    <xf numFmtId="2" fontId="25" fillId="0" borderId="0" applyFont="0" applyFill="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4" borderId="0" applyNumberFormat="0" applyBorder="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5" fillId="0" borderId="0" applyNumberFormat="0" applyFill="0" applyBorder="0" applyAlignment="0" applyProtection="0"/>
    <xf numFmtId="0" fontId="66" fillId="0" borderId="47"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8" fillId="0" borderId="0" applyNumberFormat="0" applyFill="0" applyBorder="0" applyAlignment="0" applyProtection="0"/>
    <xf numFmtId="0" fontId="69" fillId="0" borderId="49"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1" fillId="0" borderId="51"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6" borderId="44" applyNumberFormat="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4" fillId="0" borderId="53" applyNumberFormat="0" applyFill="0" applyAlignment="0" applyProtection="0"/>
    <xf numFmtId="4" fontId="59" fillId="0" borderId="0" applyFont="0" applyFill="0" applyBorder="0" applyAlignment="0" applyProtection="0"/>
    <xf numFmtId="4" fontId="59" fillId="0" borderId="0" applyFont="0" applyFill="0" applyBorder="0" applyAlignment="0" applyProtection="0"/>
    <xf numFmtId="167" fontId="25"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168" fontId="25" fillId="0" borderId="0" applyFont="0" applyFill="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6" fillId="56" borderId="0" applyNumberFormat="0" applyBorder="0" applyAlignment="0" applyProtection="0"/>
    <xf numFmtId="170" fontId="77" fillId="0" borderId="0"/>
    <xf numFmtId="0" fontId="20" fillId="0" borderId="0"/>
    <xf numFmtId="0" fontId="58" fillId="0" borderId="0"/>
    <xf numFmtId="0" fontId="60" fillId="0" borderId="0"/>
    <xf numFmtId="0" fontId="25" fillId="0" borderId="0">
      <alignment wrapText="1"/>
    </xf>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25" fillId="0" borderId="0"/>
    <xf numFmtId="0" fontId="58" fillId="0" borderId="0"/>
    <xf numFmtId="0" fontId="20"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alignment wrapText="1"/>
    </xf>
    <xf numFmtId="0" fontId="58" fillId="0" borderId="0"/>
    <xf numFmtId="0" fontId="25" fillId="0" borderId="0"/>
    <xf numFmtId="0" fontId="58" fillId="0" borderId="0"/>
    <xf numFmtId="0" fontId="25" fillId="0" borderId="0">
      <alignment wrapText="1"/>
    </xf>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5" fillId="0" borderId="0">
      <alignment wrapText="1"/>
    </xf>
    <xf numFmtId="0" fontId="25" fillId="0" borderId="0"/>
    <xf numFmtId="0" fontId="25" fillId="0" borderId="0">
      <alignment wrapText="1"/>
    </xf>
    <xf numFmtId="0" fontId="25"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7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25" fillId="0" borderId="0"/>
    <xf numFmtId="0" fontId="25" fillId="0" borderId="0"/>
    <xf numFmtId="0" fontId="25" fillId="0" borderId="0"/>
    <xf numFmtId="0" fontId="59" fillId="0" borderId="0"/>
    <xf numFmtId="0" fontId="59" fillId="0" borderId="0"/>
    <xf numFmtId="0" fontId="25" fillId="0" borderId="0">
      <alignment wrapText="1"/>
    </xf>
    <xf numFmtId="0" fontId="25" fillId="0" borderId="0">
      <alignment wrapText="1"/>
    </xf>
    <xf numFmtId="0" fontId="59" fillId="0" borderId="0"/>
    <xf numFmtId="0" fontId="25" fillId="0" borderId="0"/>
    <xf numFmtId="0" fontId="25" fillId="0" borderId="0"/>
    <xf numFmtId="0" fontId="25" fillId="0" borderId="0"/>
    <xf numFmtId="0" fontId="25" fillId="0" borderId="0">
      <alignment wrapText="1"/>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60" fillId="0" borderId="0"/>
    <xf numFmtId="0" fontId="59" fillId="0" borderId="0"/>
    <xf numFmtId="0" fontId="59" fillId="0" borderId="0"/>
    <xf numFmtId="0" fontId="5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25" fillId="0" borderId="0"/>
    <xf numFmtId="0" fontId="20" fillId="0" borderId="0"/>
    <xf numFmtId="0" fontId="25" fillId="0" borderId="0"/>
    <xf numFmtId="0" fontId="20" fillId="0" borderId="0"/>
    <xf numFmtId="0" fontId="25" fillId="0" borderId="0"/>
    <xf numFmtId="0" fontId="20" fillId="0" borderId="0"/>
    <xf numFmtId="0" fontId="25" fillId="0" borderId="0"/>
    <xf numFmtId="0" fontId="20"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alignment wrapText="1"/>
    </xf>
    <xf numFmtId="0" fontId="1" fillId="0" borderId="0"/>
    <xf numFmtId="0" fontId="60" fillId="0" borderId="0"/>
    <xf numFmtId="0" fontId="60" fillId="0" borderId="0"/>
    <xf numFmtId="0" fontId="1" fillId="0" borderId="0"/>
    <xf numFmtId="0" fontId="1" fillId="0" borderId="0"/>
    <xf numFmtId="0" fontId="1" fillId="0" borderId="0"/>
    <xf numFmtId="0" fontId="20" fillId="0" borderId="0"/>
    <xf numFmtId="0" fontId="25" fillId="0" borderId="0"/>
    <xf numFmtId="0" fontId="25"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25" fillId="0" borderId="0"/>
    <xf numFmtId="0" fontId="1" fillId="0" borderId="0"/>
    <xf numFmtId="0" fontId="25" fillId="0" borderId="0"/>
    <xf numFmtId="0" fontId="1" fillId="0" borderId="0"/>
    <xf numFmtId="0" fontId="25" fillId="0" borderId="0"/>
    <xf numFmtId="0" fontId="25" fillId="0" borderId="0">
      <alignment wrapText="1"/>
    </xf>
    <xf numFmtId="0" fontId="60" fillId="0" borderId="0"/>
    <xf numFmtId="0" fontId="49" fillId="0" borderId="0"/>
    <xf numFmtId="0" fontId="60" fillId="0" borderId="0"/>
    <xf numFmtId="0" fontId="1" fillId="0" borderId="0"/>
    <xf numFmtId="0" fontId="49" fillId="0" borderId="0"/>
    <xf numFmtId="0" fontId="1" fillId="0" borderId="0"/>
    <xf numFmtId="0" fontId="1" fillId="0" borderId="0"/>
    <xf numFmtId="0" fontId="25" fillId="0" borderId="0"/>
    <xf numFmtId="0" fontId="1" fillId="0" borderId="0"/>
    <xf numFmtId="0" fontId="25" fillId="0" borderId="0"/>
    <xf numFmtId="0" fontId="25" fillId="0" borderId="0">
      <alignment wrapText="1"/>
    </xf>
    <xf numFmtId="0" fontId="25"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0" fillId="0" borderId="0"/>
    <xf numFmtId="0" fontId="25" fillId="0" borderId="0">
      <alignment wrapText="1"/>
    </xf>
    <xf numFmtId="0" fontId="20"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5" fillId="0" borderId="0"/>
    <xf numFmtId="0" fontId="60" fillId="0" borderId="0"/>
    <xf numFmtId="0" fontId="20" fillId="0" borderId="0"/>
    <xf numFmtId="0" fontId="25" fillId="0" borderId="0">
      <alignment wrapText="1"/>
    </xf>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5" fillId="0" borderId="0"/>
    <xf numFmtId="0" fontId="61" fillId="0" borderId="0"/>
    <xf numFmtId="0" fontId="25" fillId="0" borderId="0">
      <alignment wrapText="1"/>
    </xf>
    <xf numFmtId="0" fontId="60" fillId="0" borderId="0"/>
    <xf numFmtId="0" fontId="20" fillId="0" borderId="0"/>
    <xf numFmtId="0" fontId="59" fillId="0" borderId="0"/>
    <xf numFmtId="0" fontId="1" fillId="0" borderId="0"/>
    <xf numFmtId="0" fontId="5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5" fillId="51" borderId="54" applyNumberFormat="0" applyFont="0" applyAlignment="0" applyProtection="0"/>
    <xf numFmtId="0" fontId="25" fillId="51" borderId="54"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25" fillId="51" borderId="54"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25" fillId="51" borderId="54"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25" fillId="51" borderId="54" applyNumberFormat="0" applyFont="0" applyAlignment="0" applyProtection="0"/>
    <xf numFmtId="0" fontId="25" fillId="51" borderId="54" applyNumberFormat="0" applyFon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70" borderId="5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60" fillId="0" borderId="0" applyFont="0" applyFill="0" applyBorder="0" applyAlignment="0" applyProtection="0"/>
    <xf numFmtId="9" fontId="25" fillId="0" borderId="0" applyFont="0" applyFill="0" applyBorder="0" applyAlignment="0" applyProtection="0"/>
    <xf numFmtId="9" fontId="51"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10" fontId="59" fillId="0" borderId="0" applyFont="0" applyFill="0" applyBorder="0" applyAlignment="0" applyProtection="0"/>
    <xf numFmtId="10" fontId="59" fillId="0" borderId="0" applyFont="0" applyFill="0" applyBorder="0" applyAlignment="0" applyProtection="0"/>
    <xf numFmtId="10" fontId="59"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0" fillId="0" borderId="0" applyFont="0" applyFill="0" applyBorder="0" applyAlignment="0" applyProtection="0"/>
    <xf numFmtId="10" fontId="5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5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59" fillId="0" borderId="0" applyFont="0" applyFill="0" applyBorder="0" applyAlignment="0" applyProtection="0"/>
    <xf numFmtId="10" fontId="59" fillId="0" borderId="0" applyFon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59" fillId="0" borderId="57" applyNumberFormat="0" applyFont="0" applyFill="0" applyAlignment="0" applyProtection="0"/>
    <xf numFmtId="0" fontId="59" fillId="0" borderId="57" applyNumberFormat="0" applyFont="0" applyFill="0" applyAlignment="0" applyProtection="0"/>
    <xf numFmtId="0" fontId="59" fillId="0" borderId="57" applyNumberFormat="0" applyFon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0" fontId="25" fillId="0" borderId="0"/>
    <xf numFmtId="44" fontId="25" fillId="0" borderId="0" applyFont="0" applyFill="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51" fillId="70" borderId="0" applyNumberFormat="0" applyBorder="0" applyAlignment="0" applyProtection="0"/>
    <xf numFmtId="0" fontId="51" fillId="46"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51" fillId="53" borderId="0" applyNumberFormat="0" applyBorder="0" applyAlignment="0" applyProtection="0"/>
    <xf numFmtId="0" fontId="51" fillId="48"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51" fillId="51"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1" fillId="70" borderId="0" applyNumberFormat="0" applyBorder="0" applyAlignment="0" applyProtection="0"/>
    <xf numFmtId="0" fontId="51" fillId="52"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83" fillId="54" borderId="0" applyNumberFormat="0" applyBorder="0" applyAlignment="0" applyProtection="0"/>
    <xf numFmtId="0" fontId="51" fillId="54" borderId="0" applyNumberFormat="0" applyBorder="0" applyAlignment="0" applyProtection="0"/>
    <xf numFmtId="0" fontId="83" fillId="5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83" fillId="53" borderId="0" applyNumberFormat="0" applyBorder="0" applyAlignment="0" applyProtection="0"/>
    <xf numFmtId="0" fontId="83" fillId="5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51" fillId="70" borderId="0" applyNumberFormat="0" applyBorder="0" applyAlignment="0" applyProtection="0"/>
    <xf numFmtId="0" fontId="83"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53" borderId="0" applyNumberFormat="0" applyBorder="0" applyAlignment="0" applyProtection="0"/>
    <xf numFmtId="0" fontId="83"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1" borderId="0" applyNumberFormat="0" applyBorder="0" applyAlignment="0" applyProtection="0"/>
    <xf numFmtId="0" fontId="83" fillId="50" borderId="0" applyNumberFormat="0" applyBorder="0" applyAlignment="0" applyProtection="0"/>
    <xf numFmtId="0" fontId="51" fillId="50"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70" borderId="0" applyNumberFormat="0" applyBorder="0" applyAlignment="0" applyProtection="0"/>
    <xf numFmtId="0" fontId="83"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54" borderId="0" applyNumberFormat="0" applyBorder="0" applyAlignment="0" applyProtection="0"/>
    <xf numFmtId="0" fontId="83"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3" borderId="0" applyNumberFormat="0" applyBorder="0" applyAlignment="0" applyProtection="0"/>
    <xf numFmtId="0" fontId="83"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51" fillId="69" borderId="0" applyNumberFormat="0" applyBorder="0" applyAlignment="0" applyProtection="0"/>
    <xf numFmtId="0" fontId="51" fillId="47"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83" fillId="49" borderId="0" applyNumberFormat="0" applyBorder="0" applyAlignment="0" applyProtection="0"/>
    <xf numFmtId="0" fontId="51" fillId="49" borderId="0" applyNumberFormat="0" applyBorder="0" applyAlignment="0" applyProtection="0"/>
    <xf numFmtId="0" fontId="83" fillId="4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51" fillId="56" borderId="0" applyNumberFormat="0" applyBorder="0" applyAlignment="0" applyProtection="0"/>
    <xf numFmtId="0" fontId="51" fillId="55"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1" fillId="69" borderId="0" applyNumberFormat="0" applyBorder="0" applyAlignment="0" applyProtection="0"/>
    <xf numFmtId="0" fontId="51" fillId="52"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51" fillId="53" borderId="0" applyNumberFormat="0" applyBorder="0" applyAlignment="0" applyProtection="0"/>
    <xf numFmtId="0" fontId="51" fillId="57"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83" fillId="57" borderId="0" applyNumberFormat="0" applyBorder="0" applyAlignment="0" applyProtection="0"/>
    <xf numFmtId="0" fontId="83" fillId="57"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51" fillId="69" borderId="0" applyNumberFormat="0" applyBorder="0" applyAlignment="0" applyProtection="0"/>
    <xf numFmtId="0" fontId="83"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49" borderId="0" applyNumberFormat="0" applyBorder="0" applyAlignment="0" applyProtection="0"/>
    <xf numFmtId="0" fontId="83"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56" borderId="0" applyNumberFormat="0" applyBorder="0" applyAlignment="0" applyProtection="0"/>
    <xf numFmtId="0" fontId="83"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69" borderId="0" applyNumberFormat="0" applyBorder="0" applyAlignment="0" applyProtection="0"/>
    <xf numFmtId="0" fontId="83"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47" borderId="0" applyNumberFormat="0" applyBorder="0" applyAlignment="0" applyProtection="0"/>
    <xf numFmtId="0" fontId="83"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53" borderId="0" applyNumberFormat="0" applyBorder="0" applyAlignment="0" applyProtection="0"/>
    <xf numFmtId="0" fontId="83"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2" fillId="61" borderId="0" applyNumberFormat="0" applyBorder="0" applyAlignment="0" applyProtection="0"/>
    <xf numFmtId="0" fontId="52" fillId="58"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84" fillId="58" borderId="0" applyNumberFormat="0" applyBorder="0" applyAlignment="0" applyProtection="0"/>
    <xf numFmtId="0" fontId="84" fillId="58"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84" fillId="49" borderId="0" applyNumberFormat="0" applyBorder="0" applyAlignment="0" applyProtection="0"/>
    <xf numFmtId="0" fontId="84" fillId="49" borderId="0" applyNumberFormat="0" applyBorder="0" applyAlignment="0" applyProtection="0"/>
    <xf numFmtId="0" fontId="52" fillId="56" borderId="0" applyNumberFormat="0" applyBorder="0" applyAlignment="0" applyProtection="0"/>
    <xf numFmtId="0" fontId="52" fillId="55"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84" fillId="55" borderId="0" applyNumberFormat="0" applyBorder="0" applyAlignment="0" applyProtection="0"/>
    <xf numFmtId="0" fontId="84" fillId="55" borderId="0" applyNumberFormat="0" applyBorder="0" applyAlignment="0" applyProtection="0"/>
    <xf numFmtId="0" fontId="52" fillId="69" borderId="0" applyNumberFormat="0" applyBorder="0" applyAlignment="0" applyProtection="0"/>
    <xf numFmtId="0" fontId="52" fillId="60" borderId="0" applyNumberFormat="0" applyBorder="0" applyAlignment="0" applyProtection="0"/>
    <xf numFmtId="0" fontId="52" fillId="69" borderId="0" applyNumberFormat="0" applyBorder="0" applyAlignment="0" applyProtection="0"/>
    <xf numFmtId="0" fontId="52" fillId="69" borderId="0" applyNumberFormat="0" applyBorder="0" applyAlignment="0" applyProtection="0"/>
    <xf numFmtId="0" fontId="52" fillId="69" borderId="0" applyNumberFormat="0" applyBorder="0" applyAlignment="0" applyProtection="0"/>
    <xf numFmtId="0" fontId="52" fillId="69" borderId="0" applyNumberFormat="0" applyBorder="0" applyAlignment="0" applyProtection="0"/>
    <xf numFmtId="0" fontId="52" fillId="69" borderId="0" applyNumberFormat="0" applyBorder="0" applyAlignment="0" applyProtection="0"/>
    <xf numFmtId="0" fontId="52" fillId="69" borderId="0" applyNumberFormat="0" applyBorder="0" applyAlignment="0" applyProtection="0"/>
    <xf numFmtId="0" fontId="52" fillId="69"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84" fillId="61" borderId="0" applyNumberFormat="0" applyBorder="0" applyAlignment="0" applyProtection="0"/>
    <xf numFmtId="0" fontId="84" fillId="61" borderId="0" applyNumberFormat="0" applyBorder="0" applyAlignment="0" applyProtection="0"/>
    <xf numFmtId="0" fontId="52" fillId="53" borderId="0" applyNumberFormat="0" applyBorder="0" applyAlignment="0" applyProtection="0"/>
    <xf numFmtId="0" fontId="52" fillId="62"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84" fillId="62" borderId="0" applyNumberFormat="0" applyBorder="0" applyAlignment="0" applyProtection="0"/>
    <xf numFmtId="0" fontId="84" fillId="62" borderId="0" applyNumberFormat="0" applyBorder="0" applyAlignment="0" applyProtection="0"/>
    <xf numFmtId="0" fontId="52" fillId="61" borderId="0" applyNumberFormat="0" applyBorder="0" applyAlignment="0" applyProtection="0"/>
    <xf numFmtId="0" fontId="84"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49" borderId="0" applyNumberFormat="0" applyBorder="0" applyAlignment="0" applyProtection="0"/>
    <xf numFmtId="0" fontId="84" fillId="49" borderId="0" applyNumberFormat="0" applyBorder="0" applyAlignment="0" applyProtection="0"/>
    <xf numFmtId="0" fontId="52" fillId="49" borderId="0" applyNumberFormat="0" applyBorder="0" applyAlignment="0" applyProtection="0"/>
    <xf numFmtId="0" fontId="52" fillId="56" borderId="0" applyNumberFormat="0" applyBorder="0" applyAlignment="0" applyProtection="0"/>
    <xf numFmtId="0" fontId="84" fillId="55"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69" borderId="0" applyNumberFormat="0" applyBorder="0" applyAlignment="0" applyProtection="0"/>
    <xf numFmtId="0" fontId="84"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9" borderId="0" applyNumberFormat="0" applyBorder="0" applyAlignment="0" applyProtection="0"/>
    <xf numFmtId="0" fontId="52" fillId="69" borderId="0" applyNumberFormat="0" applyBorder="0" applyAlignment="0" applyProtection="0"/>
    <xf numFmtId="0" fontId="52" fillId="69" borderId="0" applyNumberFormat="0" applyBorder="0" applyAlignment="0" applyProtection="0"/>
    <xf numFmtId="0" fontId="52" fillId="61" borderId="0" applyNumberFormat="0" applyBorder="0" applyAlignment="0" applyProtection="0"/>
    <xf numFmtId="0" fontId="84" fillId="61" borderId="0" applyNumberFormat="0" applyBorder="0" applyAlignment="0" applyProtection="0"/>
    <xf numFmtId="0" fontId="52" fillId="61" borderId="0" applyNumberFormat="0" applyBorder="0" applyAlignment="0" applyProtection="0"/>
    <xf numFmtId="0" fontId="52" fillId="53" borderId="0" applyNumberFormat="0" applyBorder="0" applyAlignment="0" applyProtection="0"/>
    <xf numFmtId="0" fontId="84"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61" borderId="0" applyNumberFormat="0" applyBorder="0" applyAlignment="0" applyProtection="0"/>
    <xf numFmtId="0" fontId="52" fillId="63"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84" fillId="63" borderId="0" applyNumberFormat="0" applyBorder="0" applyAlignment="0" applyProtection="0"/>
    <xf numFmtId="0" fontId="84" fillId="63"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84" fillId="65" borderId="0" applyNumberFormat="0" applyBorder="0" applyAlignment="0" applyProtection="0"/>
    <xf numFmtId="0" fontId="84" fillId="65"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84" fillId="66" borderId="0" applyNumberFormat="0" applyBorder="0" applyAlignment="0" applyProtection="0"/>
    <xf numFmtId="0" fontId="84" fillId="66" borderId="0" applyNumberFormat="0" applyBorder="0" applyAlignment="0" applyProtection="0"/>
    <xf numFmtId="0" fontId="52" fillId="67" borderId="0" applyNumberFormat="0" applyBorder="0" applyAlignment="0" applyProtection="0"/>
    <xf numFmtId="0" fontId="52" fillId="60"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84" fillId="61" borderId="0" applyNumberFormat="0" applyBorder="0" applyAlignment="0" applyProtection="0"/>
    <xf numFmtId="0" fontId="52" fillId="61" borderId="0" applyNumberFormat="0" applyBorder="0" applyAlignment="0" applyProtection="0"/>
    <xf numFmtId="0" fontId="84" fillId="61"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84" fillId="59" borderId="0" applyNumberFormat="0" applyBorder="0" applyAlignment="0" applyProtection="0"/>
    <xf numFmtId="0" fontId="84" fillId="59"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85" fillId="48" borderId="0" applyNumberFormat="0" applyBorder="0" applyAlignment="0" applyProtection="0"/>
    <xf numFmtId="0" fontId="85" fillId="48" borderId="0" applyNumberFormat="0" applyBorder="0" applyAlignment="0" applyProtection="0"/>
    <xf numFmtId="0" fontId="55" fillId="70" borderId="44" applyNumberFormat="0" applyAlignment="0" applyProtection="0"/>
    <xf numFmtId="0" fontId="55" fillId="69" borderId="44" applyNumberFormat="0" applyAlignment="0" applyProtection="0"/>
    <xf numFmtId="0" fontId="55" fillId="70" borderId="44" applyNumberFormat="0" applyAlignment="0" applyProtection="0"/>
    <xf numFmtId="0" fontId="55" fillId="70" borderId="44" applyNumberFormat="0" applyAlignment="0" applyProtection="0"/>
    <xf numFmtId="0" fontId="55" fillId="70" borderId="44" applyNumberFormat="0" applyAlignment="0" applyProtection="0"/>
    <xf numFmtId="0" fontId="55" fillId="70" borderId="44" applyNumberFormat="0" applyAlignment="0" applyProtection="0"/>
    <xf numFmtId="0" fontId="55" fillId="70" borderId="44" applyNumberFormat="0" applyAlignment="0" applyProtection="0"/>
    <xf numFmtId="0" fontId="55" fillId="70" borderId="44" applyNumberFormat="0" applyAlignment="0" applyProtection="0"/>
    <xf numFmtId="0" fontId="55" fillId="70"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86" fillId="69" borderId="44" applyNumberFormat="0" applyAlignment="0" applyProtection="0"/>
    <xf numFmtId="0" fontId="86" fillId="69" borderId="44"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87" fillId="71" borderId="45" applyNumberFormat="0" applyAlignment="0" applyProtection="0"/>
    <xf numFmtId="0" fontId="57" fillId="71" borderId="45" applyNumberFormat="0" applyAlignment="0" applyProtection="0"/>
    <xf numFmtId="0" fontId="87" fillId="71" borderId="45" applyNumberFormat="0" applyAlignment="0" applyProtection="0"/>
    <xf numFmtId="171" fontId="88" fillId="0" borderId="0" applyFont="0" applyFill="0" applyBorder="0" applyAlignment="0" applyProtection="0"/>
    <xf numFmtId="43" fontId="20" fillId="0" borderId="0" applyFont="0" applyFill="0" applyBorder="0" applyAlignment="0" applyProtection="0"/>
    <xf numFmtId="44"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25" fillId="0" borderId="0" applyFont="0" applyFill="0" applyBorder="0" applyAlignment="0" applyProtection="0"/>
    <xf numFmtId="43" fontId="88" fillId="0" borderId="0" applyFont="0" applyFill="0" applyBorder="0" applyAlignment="0" applyProtection="0"/>
    <xf numFmtId="171" fontId="88"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1"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171"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51" fillId="0" borderId="0" applyFont="0" applyFill="0" applyBorder="0" applyAlignment="0" applyProtection="0"/>
    <xf numFmtId="172"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3" fontId="25" fillId="0" borderId="0" applyFont="0" applyFill="0" applyBorder="0" applyAlignment="0" applyProtection="0"/>
    <xf numFmtId="173" fontId="25" fillId="0" borderId="0" applyFont="0" applyFill="0" applyBorder="0" applyAlignment="0" applyProtection="0"/>
    <xf numFmtId="44" fontId="25" fillId="0" borderId="0" applyFont="0" applyFill="0" applyBorder="0" applyAlignment="0" applyProtection="0"/>
    <xf numFmtId="43" fontId="20"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61" fillId="0" borderId="0" applyFont="0" applyFill="0" applyBorder="0" applyAlignment="0" applyProtection="0"/>
    <xf numFmtId="43" fontId="25"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0" fillId="0" borderId="0" applyFont="0" applyFill="0" applyBorder="0" applyAlignment="0" applyProtection="0"/>
    <xf numFmtId="43" fontId="25"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74" fontId="25" fillId="0" borderId="0" applyFont="0" applyFill="0" applyBorder="0" applyAlignment="0" applyProtection="0"/>
    <xf numFmtId="174" fontId="25" fillId="0" borderId="0" applyFont="0" applyFill="0" applyBorder="0" applyAlignment="0" applyProtection="0"/>
    <xf numFmtId="174" fontId="25"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72" fontId="25" fillId="0" borderId="0" applyFont="0" applyFill="0" applyBorder="0" applyAlignment="0" applyProtection="0"/>
    <xf numFmtId="43" fontId="20" fillId="0" borderId="0" applyFont="0" applyFill="0" applyBorder="0" applyAlignment="0" applyProtection="0"/>
    <xf numFmtId="172" fontId="25" fillId="0" borderId="0" applyFont="0" applyFill="0" applyBorder="0" applyAlignment="0" applyProtection="0"/>
    <xf numFmtId="43" fontId="25"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72"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43" fontId="51" fillId="0" borderId="0" applyFont="0" applyFill="0" applyBorder="0" applyAlignment="0" applyProtection="0"/>
    <xf numFmtId="43" fontId="25" fillId="0" borderId="0" applyFont="0" applyFill="0" applyBorder="0" applyAlignment="0" applyProtection="0"/>
    <xf numFmtId="43" fontId="60"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25" fillId="0" borderId="0" applyFont="0" applyFill="0" applyBorder="0" applyAlignment="0" applyProtection="0"/>
    <xf numFmtId="4" fontId="59" fillId="0" borderId="0" applyFont="0" applyFill="0" applyBorder="0" applyAlignment="0" applyProtection="0"/>
    <xf numFmtId="43" fontId="51" fillId="0" borderId="0" applyFont="0" applyFill="0" applyBorder="0" applyAlignment="0" applyProtection="0"/>
    <xf numFmtId="4" fontId="59" fillId="0" borderId="0" applyFont="0" applyFill="0" applyBorder="0" applyAlignment="0" applyProtection="0"/>
    <xf numFmtId="43" fontId="88" fillId="0" borderId="0" applyFont="0" applyFill="0" applyBorder="0" applyAlignment="0" applyProtection="0"/>
    <xf numFmtId="43" fontId="25" fillId="0" borderId="0" applyFont="0" applyFill="0" applyBorder="0" applyAlignment="0" applyProtection="0"/>
    <xf numFmtId="43" fontId="89" fillId="0" borderId="0" applyFont="0" applyFill="0" applyBorder="0" applyAlignment="0" applyProtection="0"/>
    <xf numFmtId="175" fontId="88" fillId="0" borderId="0" applyFont="0" applyFill="0" applyBorder="0" applyAlignment="0" applyProtection="0"/>
    <xf numFmtId="43" fontId="88" fillId="0" borderId="0" applyFont="0" applyFill="0" applyBorder="0" applyAlignment="0" applyProtection="0"/>
    <xf numFmtId="43" fontId="89" fillId="0" borderId="0" applyFont="0" applyFill="0" applyBorder="0" applyAlignment="0" applyProtection="0"/>
    <xf numFmtId="175" fontId="88" fillId="0" borderId="0" applyFont="0" applyFill="0" applyBorder="0" applyAlignment="0" applyProtection="0"/>
    <xf numFmtId="43" fontId="88"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5" fontId="25" fillId="0" borderId="0" applyFont="0" applyFill="0" applyBorder="0" applyAlignment="0" applyProtection="0"/>
    <xf numFmtId="43" fontId="25" fillId="0" borderId="0" applyFont="0" applyFill="0" applyBorder="0" applyAlignment="0" applyProtection="0">
      <alignment wrapText="1"/>
    </xf>
    <xf numFmtId="164" fontId="25" fillId="0" borderId="0" applyFont="0" applyFill="0" applyBorder="0" applyAlignment="0" applyProtection="0"/>
    <xf numFmtId="43" fontId="25"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5"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5" fillId="0" borderId="0" applyFont="0" applyFill="0" applyBorder="0" applyAlignment="0" applyProtection="0"/>
    <xf numFmtId="167"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43" fontId="89" fillId="0" borderId="0" applyFont="0" applyFill="0" applyBorder="0" applyAlignment="0" applyProtection="0"/>
    <xf numFmtId="43" fontId="88" fillId="0" borderId="0" applyFont="0" applyFill="0" applyBorder="0" applyAlignment="0" applyProtection="0"/>
    <xf numFmtId="43" fontId="60" fillId="0" borderId="0" applyFont="0" applyFill="0" applyBorder="0" applyAlignment="0" applyProtection="0"/>
    <xf numFmtId="43" fontId="89" fillId="0" borderId="0" applyFont="0" applyFill="0" applyBorder="0" applyAlignment="0" applyProtection="0"/>
    <xf numFmtId="43" fontId="88" fillId="0" borderId="0" applyFont="0" applyFill="0" applyBorder="0" applyAlignment="0" applyProtection="0"/>
    <xf numFmtId="43" fontId="25"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88" fillId="0" borderId="0" applyFont="0" applyFill="0" applyBorder="0" applyAlignment="0" applyProtection="0"/>
    <xf numFmtId="4" fontId="59" fillId="0" borderId="0" applyFont="0" applyFill="0" applyBorder="0" applyAlignment="0" applyProtection="0"/>
    <xf numFmtId="43" fontId="88" fillId="0" borderId="0" applyFont="0" applyFill="0" applyBorder="0" applyAlignment="0" applyProtection="0"/>
    <xf numFmtId="4" fontId="59" fillId="0" borderId="0" applyFont="0" applyFill="0" applyBorder="0" applyAlignment="0" applyProtection="0"/>
    <xf numFmtId="164" fontId="25" fillId="0" borderId="0" applyFont="0" applyFill="0" applyBorder="0" applyAlignment="0" applyProtection="0"/>
    <xf numFmtId="43" fontId="20" fillId="0" borderId="0" applyFont="0" applyFill="0" applyBorder="0" applyAlignment="0" applyProtection="0"/>
    <xf numFmtId="164" fontId="25" fillId="0" borderId="0" applyFont="0" applyFill="0" applyBorder="0" applyAlignment="0" applyProtection="0"/>
    <xf numFmtId="43" fontId="88" fillId="0" borderId="0" applyFont="0" applyFill="0" applyBorder="0" applyAlignment="0" applyProtection="0"/>
    <xf numFmtId="43" fontId="60"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43" fontId="89" fillId="0" borderId="0" applyFont="0" applyFill="0" applyBorder="0" applyAlignment="0" applyProtection="0"/>
    <xf numFmtId="43" fontId="88" fillId="0" borderId="0" applyFont="0" applyFill="0" applyBorder="0" applyAlignment="0" applyProtection="0"/>
    <xf numFmtId="4" fontId="59" fillId="0" borderId="0" applyFont="0" applyFill="0" applyBorder="0" applyAlignment="0" applyProtection="0"/>
    <xf numFmtId="43" fontId="89" fillId="0" borderId="0" applyFont="0" applyFill="0" applyBorder="0" applyAlignment="0" applyProtection="0"/>
    <xf numFmtId="43" fontId="88" fillId="0" borderId="0" applyFont="0" applyFill="0" applyBorder="0" applyAlignment="0" applyProtection="0"/>
    <xf numFmtId="4" fontId="59"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25" fillId="0" borderId="0" applyFont="0" applyFill="0" applyBorder="0" applyAlignment="0" applyProtection="0"/>
    <xf numFmtId="164" fontId="25" fillId="0" borderId="0" applyFont="0" applyFill="0" applyBorder="0" applyAlignment="0" applyProtection="0"/>
    <xf numFmtId="172" fontId="25" fillId="0" borderId="0" applyFont="0" applyFill="0" applyBorder="0" applyAlignment="0" applyProtection="0"/>
    <xf numFmtId="164" fontId="61"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172" fontId="25" fillId="0" borderId="0" applyFont="0" applyFill="0" applyBorder="0" applyAlignment="0" applyProtection="0"/>
    <xf numFmtId="43" fontId="25" fillId="0" borderId="0" applyFont="0" applyFill="0" applyBorder="0" applyAlignment="0" applyProtection="0"/>
    <xf numFmtId="43" fontId="51" fillId="0" borderId="0" applyFont="0" applyFill="0" applyBorder="0" applyAlignment="0" applyProtection="0"/>
    <xf numFmtId="43" fontId="25"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72" fontId="25" fillId="0" borderId="0" applyFont="0" applyFill="0" applyBorder="0" applyAlignment="0" applyProtection="0"/>
    <xf numFmtId="172" fontId="25" fillId="0" borderId="0" applyFont="0" applyFill="0" applyBorder="0" applyAlignment="0" applyProtection="0"/>
    <xf numFmtId="172" fontId="25" fillId="0" borderId="0" applyFont="0" applyFill="0" applyBorder="0" applyAlignment="0" applyProtection="0"/>
    <xf numFmtId="172" fontId="25" fillId="0" borderId="0" applyFont="0" applyFill="0" applyBorder="0" applyAlignment="0" applyProtection="0"/>
    <xf numFmtId="172" fontId="25" fillId="0" borderId="0" applyFont="0" applyFill="0" applyBorder="0" applyAlignment="0" applyProtection="0"/>
    <xf numFmtId="172" fontId="25" fillId="0" borderId="0" applyFont="0" applyFill="0" applyBorder="0" applyAlignment="0" applyProtection="0"/>
    <xf numFmtId="172" fontId="25" fillId="0" borderId="0" applyFont="0" applyFill="0" applyBorder="0" applyAlignment="0" applyProtection="0"/>
    <xf numFmtId="43" fontId="88" fillId="0" borderId="0" applyFont="0" applyFill="0" applyBorder="0" applyAlignment="0" applyProtection="0"/>
    <xf numFmtId="43" fontId="51" fillId="0" borderId="0" applyFont="0" applyFill="0" applyBorder="0" applyAlignment="0" applyProtection="0"/>
    <xf numFmtId="43" fontId="8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5" fillId="0" borderId="0" applyFont="0" applyFill="0" applyBorder="0" applyAlignment="0" applyProtection="0"/>
    <xf numFmtId="43" fontId="25" fillId="0" borderId="0" applyFont="0" applyFill="0" applyBorder="0" applyAlignment="0" applyProtection="0"/>
    <xf numFmtId="43" fontId="60"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172" fontId="25" fillId="0" borderId="0" applyFont="0" applyFill="0" applyBorder="0" applyAlignment="0" applyProtection="0"/>
    <xf numFmtId="43" fontId="51" fillId="0" borderId="0" applyFont="0" applyFill="0" applyBorder="0" applyAlignment="0" applyProtection="0"/>
    <xf numFmtId="43" fontId="58" fillId="0" borderId="0" applyFont="0" applyFill="0" applyBorder="0" applyAlignment="0" applyProtection="0"/>
    <xf numFmtId="43" fontId="25" fillId="0" borderId="0" applyFont="0" applyFill="0" applyBorder="0" applyAlignment="0" applyProtection="0"/>
    <xf numFmtId="172" fontId="25" fillId="0" borderId="0" applyFont="0" applyFill="0" applyBorder="0" applyAlignment="0" applyProtection="0"/>
    <xf numFmtId="43" fontId="61" fillId="0" borderId="0" applyFont="0" applyFill="0" applyBorder="0" applyAlignment="0" applyProtection="0"/>
    <xf numFmtId="43" fontId="25" fillId="0" borderId="0" applyFont="0" applyFill="0" applyBorder="0" applyAlignment="0" applyProtection="0"/>
    <xf numFmtId="172" fontId="25" fillId="0" borderId="0" applyFont="0" applyFill="0" applyBorder="0" applyAlignment="0" applyProtection="0"/>
    <xf numFmtId="43" fontId="20" fillId="0" borderId="0" applyFont="0" applyFill="0" applyBorder="0" applyAlignment="0" applyProtection="0"/>
    <xf numFmtId="172" fontId="25" fillId="0" borderId="0" applyFont="0" applyFill="0" applyBorder="0" applyAlignment="0" applyProtection="0"/>
    <xf numFmtId="172" fontId="25" fillId="0" borderId="0" applyFont="0" applyFill="0" applyBorder="0" applyAlignment="0" applyProtection="0"/>
    <xf numFmtId="172" fontId="25" fillId="0" borderId="0" applyFont="0" applyFill="0" applyBorder="0" applyAlignment="0" applyProtection="0"/>
    <xf numFmtId="172" fontId="25" fillId="0" borderId="0" applyFont="0" applyFill="0" applyBorder="0" applyAlignment="0" applyProtection="0"/>
    <xf numFmtId="172" fontId="25" fillId="0" borderId="0" applyFont="0" applyFill="0" applyBorder="0" applyAlignment="0" applyProtection="0"/>
    <xf numFmtId="172"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20"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59" fillId="0" borderId="0" applyFont="0" applyFill="0" applyBorder="0" applyAlignment="0" applyProtection="0"/>
    <xf numFmtId="44" fontId="25" fillId="0" borderId="0" applyFont="0" applyFill="0" applyBorder="0" applyAlignment="0" applyProtection="0"/>
    <xf numFmtId="176"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5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5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9"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6" fontId="61" fillId="0" borderId="0" applyFont="0" applyFill="0" applyBorder="0" applyAlignment="0" applyProtection="0"/>
    <xf numFmtId="44" fontId="25" fillId="0" borderId="0" applyFont="0" applyFill="0" applyBorder="0" applyAlignment="0" applyProtection="0"/>
    <xf numFmtId="167" fontId="5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90" fillId="0" borderId="0" applyNumberFormat="0" applyFill="0" applyBorder="0" applyAlignment="0" applyProtection="0"/>
    <xf numFmtId="0" fontId="62" fillId="0" borderId="0" applyNumberFormat="0" applyFill="0" applyBorder="0" applyAlignment="0" applyProtection="0"/>
    <xf numFmtId="0" fontId="90" fillId="0" borderId="0" applyNumberFormat="0" applyFill="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91" fillId="50" borderId="0" applyNumberFormat="0" applyBorder="0" applyAlignment="0" applyProtection="0"/>
    <xf numFmtId="0" fontId="91" fillId="50" borderId="0" applyNumberFormat="0" applyBorder="0" applyAlignment="0" applyProtection="0"/>
    <xf numFmtId="0" fontId="66" fillId="0" borderId="58" applyNumberFormat="0" applyFill="0" applyAlignment="0" applyProtection="0"/>
    <xf numFmtId="0" fontId="64" fillId="0" borderId="46" applyNumberFormat="0" applyFill="0" applyAlignment="0" applyProtection="0"/>
    <xf numFmtId="0" fontId="66" fillId="0" borderId="58" applyNumberFormat="0" applyFill="0" applyAlignment="0" applyProtection="0"/>
    <xf numFmtId="0" fontId="66" fillId="0" borderId="58" applyNumberFormat="0" applyFill="0" applyAlignment="0" applyProtection="0"/>
    <xf numFmtId="0" fontId="66" fillId="0" borderId="58" applyNumberFormat="0" applyFill="0" applyAlignment="0" applyProtection="0"/>
    <xf numFmtId="0" fontId="66" fillId="0" borderId="58" applyNumberFormat="0" applyFill="0" applyAlignment="0" applyProtection="0"/>
    <xf numFmtId="0" fontId="66" fillId="0" borderId="58" applyNumberFormat="0" applyFill="0" applyAlignment="0" applyProtection="0"/>
    <xf numFmtId="0" fontId="66" fillId="0" borderId="58" applyNumberFormat="0" applyFill="0" applyAlignment="0" applyProtection="0"/>
    <xf numFmtId="0" fontId="66" fillId="0" borderId="58"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92" fillId="0" borderId="46" applyNumberFormat="0" applyFill="0" applyAlignment="0" applyProtection="0"/>
    <xf numFmtId="0" fontId="92" fillId="0" borderId="46" applyNumberFormat="0" applyFill="0" applyAlignment="0" applyProtection="0"/>
    <xf numFmtId="0" fontId="64" fillId="0" borderId="46" applyNumberFormat="0" applyFill="0" applyAlignment="0" applyProtection="0"/>
    <xf numFmtId="0" fontId="65" fillId="0" borderId="0" applyNumberFormat="0" applyFill="0" applyBorder="0" applyAlignment="0" applyProtection="0"/>
    <xf numFmtId="0" fontId="69" fillId="0" borderId="48" applyNumberFormat="0" applyFill="0" applyAlignment="0" applyProtection="0"/>
    <xf numFmtId="0" fontId="93" fillId="0" borderId="35" applyNumberFormat="0" applyFill="0" applyAlignment="0" applyProtection="0"/>
    <xf numFmtId="0" fontId="67" fillId="0" borderId="48" applyNumberFormat="0" applyFill="0" applyAlignment="0" applyProtection="0"/>
    <xf numFmtId="0" fontId="69" fillId="0" borderId="48" applyNumberFormat="0" applyFill="0" applyAlignment="0" applyProtection="0"/>
    <xf numFmtId="0" fontId="69" fillId="0" borderId="48" applyNumberFormat="0" applyFill="0" applyAlignment="0" applyProtection="0"/>
    <xf numFmtId="0" fontId="69" fillId="0" borderId="48" applyNumberFormat="0" applyFill="0" applyAlignment="0" applyProtection="0"/>
    <xf numFmtId="0" fontId="69" fillId="0" borderId="48" applyNumberFormat="0" applyFill="0" applyAlignment="0" applyProtection="0"/>
    <xf numFmtId="0" fontId="69" fillId="0" borderId="48" applyNumberFormat="0" applyFill="0" applyAlignment="0" applyProtection="0"/>
    <xf numFmtId="0" fontId="69" fillId="0" borderId="48" applyNumberFormat="0" applyFill="0" applyAlignment="0" applyProtection="0"/>
    <xf numFmtId="0" fontId="69"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9"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94" fillId="0" borderId="48" applyNumberFormat="0" applyFill="0" applyAlignment="0" applyProtection="0"/>
    <xf numFmtId="0" fontId="94" fillId="0" borderId="48" applyNumberFormat="0" applyFill="0" applyAlignment="0" applyProtection="0"/>
    <xf numFmtId="0" fontId="67" fillId="0" borderId="48" applyNumberFormat="0" applyFill="0" applyAlignment="0" applyProtection="0"/>
    <xf numFmtId="0" fontId="68" fillId="0" borderId="0" applyNumberFormat="0" applyFill="0" applyBorder="0" applyAlignment="0" applyProtection="0"/>
    <xf numFmtId="0" fontId="71" fillId="0" borderId="59" applyNumberFormat="0" applyFill="0" applyAlignment="0" applyProtection="0"/>
    <xf numFmtId="0" fontId="70" fillId="0" borderId="50" applyNumberFormat="0" applyFill="0" applyAlignment="0" applyProtection="0"/>
    <xf numFmtId="0" fontId="71" fillId="0" borderId="59" applyNumberFormat="0" applyFill="0" applyAlignment="0" applyProtection="0"/>
    <xf numFmtId="0" fontId="71" fillId="0" borderId="59" applyNumberFormat="0" applyFill="0" applyAlignment="0" applyProtection="0"/>
    <xf numFmtId="0" fontId="71" fillId="0" borderId="59" applyNumberFormat="0" applyFill="0" applyAlignment="0" applyProtection="0"/>
    <xf numFmtId="0" fontId="71" fillId="0" borderId="59" applyNumberFormat="0" applyFill="0" applyAlignment="0" applyProtection="0"/>
    <xf numFmtId="0" fontId="71" fillId="0" borderId="59" applyNumberFormat="0" applyFill="0" applyAlignment="0" applyProtection="0"/>
    <xf numFmtId="0" fontId="71" fillId="0" borderId="59" applyNumberFormat="0" applyFill="0" applyAlignment="0" applyProtection="0"/>
    <xf numFmtId="0" fontId="71" fillId="0" borderId="59"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95" fillId="0" borderId="50" applyNumberFormat="0" applyFill="0" applyAlignment="0" applyProtection="0"/>
    <xf numFmtId="0" fontId="95" fillId="0" borderId="50" applyNumberFormat="0" applyFill="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98" fillId="53" borderId="44" applyNumberFormat="0" applyAlignment="0" applyProtection="0"/>
    <xf numFmtId="0" fontId="98" fillId="53" borderId="44" applyNumberFormat="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99" fillId="0" borderId="52" applyNumberFormat="0" applyFill="0" applyAlignment="0" applyProtection="0"/>
    <xf numFmtId="0" fontId="99" fillId="0" borderId="52" applyNumberFormat="0" applyFill="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100" fillId="56" borderId="0" applyNumberFormat="0" applyBorder="0" applyAlignment="0" applyProtection="0"/>
    <xf numFmtId="0" fontId="100" fillId="56"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177" fontId="25" fillId="0" borderId="0"/>
    <xf numFmtId="177" fontId="25" fillId="0" borderId="0"/>
    <xf numFmtId="177" fontId="25" fillId="0" borderId="0"/>
    <xf numFmtId="177" fontId="25" fillId="0" borderId="0"/>
    <xf numFmtId="177" fontId="25" fillId="0" borderId="0"/>
    <xf numFmtId="177" fontId="25" fillId="0" borderId="0"/>
    <xf numFmtId="177" fontId="25" fillId="0" borderId="0"/>
    <xf numFmtId="177" fontId="25" fillId="0" borderId="0"/>
    <xf numFmtId="177" fontId="25" fillId="0" borderId="0"/>
    <xf numFmtId="177" fontId="25" fillId="0" borderId="0"/>
    <xf numFmtId="177" fontId="25" fillId="0" borderId="0"/>
    <xf numFmtId="177" fontId="25" fillId="0" borderId="0"/>
    <xf numFmtId="177" fontId="25" fillId="0" borderId="0"/>
    <xf numFmtId="177" fontId="25" fillId="0" borderId="0"/>
    <xf numFmtId="177" fontId="25" fillId="0" borderId="0"/>
    <xf numFmtId="177"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177" fontId="25" fillId="0" borderId="0"/>
    <xf numFmtId="177" fontId="25" fillId="0" borderId="0"/>
    <xf numFmtId="177" fontId="25" fillId="0" borderId="0"/>
    <xf numFmtId="177" fontId="25" fillId="0" borderId="0"/>
    <xf numFmtId="177"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0" borderId="0"/>
    <xf numFmtId="0" fontId="1" fillId="0" borderId="0"/>
    <xf numFmtId="0" fontId="1" fillId="0" borderId="0"/>
    <xf numFmtId="0" fontId="1"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25"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25" fillId="0" borderId="0"/>
    <xf numFmtId="0" fontId="1"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alignment wrapText="1"/>
    </xf>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0" borderId="0"/>
    <xf numFmtId="0" fontId="1"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25"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8" fillId="0" borderId="0"/>
    <xf numFmtId="0" fontId="25" fillId="0" borderId="0"/>
    <xf numFmtId="0" fontId="25" fillId="0" borderId="0"/>
    <xf numFmtId="0" fontId="25" fillId="0" borderId="0"/>
    <xf numFmtId="0" fontId="51" fillId="0" borderId="0"/>
    <xf numFmtId="0" fontId="25" fillId="0" borderId="0"/>
    <xf numFmtId="0" fontId="5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78"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51" fillId="0" borderId="0"/>
    <xf numFmtId="0" fontId="51" fillId="0" borderId="0"/>
    <xf numFmtId="0" fontId="88" fillId="0" borderId="0"/>
    <xf numFmtId="0" fontId="51" fillId="0" borderId="0"/>
    <xf numFmtId="0" fontId="88" fillId="0" borderId="0"/>
    <xf numFmtId="0" fontId="51" fillId="0" borderId="0"/>
    <xf numFmtId="0" fontId="25" fillId="0" borderId="0"/>
    <xf numFmtId="0" fontId="5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8" fillId="0" borderId="0"/>
    <xf numFmtId="0" fontId="25" fillId="0" borderId="0"/>
    <xf numFmtId="0" fontId="88"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8" fillId="0" borderId="0"/>
    <xf numFmtId="0" fontId="25" fillId="0" borderId="0"/>
    <xf numFmtId="0" fontId="88" fillId="0" borderId="0"/>
    <xf numFmtId="0" fontId="25" fillId="0" borderId="0"/>
    <xf numFmtId="0" fontId="88" fillId="0" borderId="0"/>
    <xf numFmtId="0" fontId="88" fillId="0" borderId="0"/>
    <xf numFmtId="0" fontId="88" fillId="0" borderId="0"/>
    <xf numFmtId="0" fontId="88" fillId="0" borderId="0"/>
    <xf numFmtId="0" fontId="25" fillId="0" borderId="0"/>
    <xf numFmtId="0" fontId="88" fillId="0" borderId="0"/>
    <xf numFmtId="0" fontId="25" fillId="0" borderId="0"/>
    <xf numFmtId="0" fontId="88" fillId="0" borderId="0"/>
    <xf numFmtId="0" fontId="88" fillId="0" borderId="0"/>
    <xf numFmtId="0" fontId="88" fillId="0" borderId="0"/>
    <xf numFmtId="0" fontId="8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8" fillId="0" borderId="0"/>
    <xf numFmtId="0" fontId="25" fillId="0" borderId="0"/>
    <xf numFmtId="0" fontId="88" fillId="0" borderId="0"/>
    <xf numFmtId="0" fontId="88" fillId="0" borderId="0"/>
    <xf numFmtId="0" fontId="88" fillId="0" borderId="0"/>
    <xf numFmtId="0" fontId="88" fillId="0" borderId="0"/>
    <xf numFmtId="0" fontId="25" fillId="0" borderId="0"/>
    <xf numFmtId="0" fontId="8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51" fillId="0" borderId="0"/>
    <xf numFmtId="0" fontId="25" fillId="0" borderId="0"/>
    <xf numFmtId="0" fontId="51" fillId="0" borderId="0"/>
    <xf numFmtId="0" fontId="25" fillId="0" borderId="0"/>
    <xf numFmtId="0" fontId="25" fillId="0" borderId="0"/>
    <xf numFmtId="0" fontId="5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5" fillId="0" borderId="0"/>
    <xf numFmtId="0" fontId="25" fillId="0" borderId="0"/>
    <xf numFmtId="0" fontId="58"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25" fillId="0" borderId="0"/>
    <xf numFmtId="0" fontId="25" fillId="0" borderId="0"/>
    <xf numFmtId="0" fontId="25" fillId="0" borderId="0"/>
    <xf numFmtId="0" fontId="58" fillId="0" borderId="0"/>
    <xf numFmtId="0" fontId="25" fillId="0" borderId="0"/>
    <xf numFmtId="0" fontId="58" fillId="0" borderId="0"/>
    <xf numFmtId="0" fontId="58" fillId="0" borderId="0"/>
    <xf numFmtId="0" fontId="58" fillId="0" borderId="0"/>
    <xf numFmtId="0" fontId="58"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alignment wrapText="1"/>
    </xf>
    <xf numFmtId="0" fontId="25"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6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61" fillId="0" borderId="0"/>
    <xf numFmtId="0" fontId="1" fillId="0" borderId="0"/>
    <xf numFmtId="0" fontId="1" fillId="0" borderId="0"/>
    <xf numFmtId="0" fontId="1" fillId="0" borderId="0"/>
    <xf numFmtId="0" fontId="1" fillId="0" borderId="0"/>
    <xf numFmtId="0" fontId="25" fillId="0" borderId="0"/>
    <xf numFmtId="0" fontId="61" fillId="0" borderId="0"/>
    <xf numFmtId="0" fontId="25" fillId="0" borderId="0"/>
    <xf numFmtId="0" fontId="1" fillId="0" borderId="0"/>
    <xf numFmtId="0" fontId="1" fillId="0" borderId="0"/>
    <xf numFmtId="0" fontId="1" fillId="0" borderId="0"/>
    <xf numFmtId="0" fontId="1" fillId="0" borderId="0"/>
    <xf numFmtId="0" fontId="25" fillId="0" borderId="0"/>
    <xf numFmtId="0" fontId="61" fillId="0" borderId="0"/>
    <xf numFmtId="0" fontId="25" fillId="0" borderId="0"/>
    <xf numFmtId="0" fontId="1" fillId="0" borderId="0"/>
    <xf numFmtId="0" fontId="25" fillId="0" borderId="0"/>
    <xf numFmtId="0" fontId="1" fillId="0" borderId="0"/>
    <xf numFmtId="0" fontId="1" fillId="0" borderId="0"/>
    <xf numFmtId="0" fontId="1" fillId="0" borderId="0"/>
    <xf numFmtId="0" fontId="25" fillId="0" borderId="0"/>
    <xf numFmtId="0" fontId="1" fillId="0" borderId="0"/>
    <xf numFmtId="0" fontId="25" fillId="0" borderId="0"/>
    <xf numFmtId="0" fontId="1" fillId="0" borderId="0"/>
    <xf numFmtId="0" fontId="1"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5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8" fillId="0" borderId="0"/>
    <xf numFmtId="0" fontId="25" fillId="0" borderId="0"/>
    <xf numFmtId="0" fontId="88" fillId="0" borderId="0"/>
    <xf numFmtId="0" fontId="88" fillId="0" borderId="0"/>
    <xf numFmtId="0" fontId="88" fillId="0" borderId="0"/>
    <xf numFmtId="0" fontId="88" fillId="0" borderId="0"/>
    <xf numFmtId="0" fontId="8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1" fillId="0" borderId="0"/>
    <xf numFmtId="0" fontId="25" fillId="0" borderId="0"/>
    <xf numFmtId="0" fontId="61" fillId="0" borderId="0"/>
    <xf numFmtId="0" fontId="25" fillId="0" borderId="0"/>
    <xf numFmtId="0" fontId="25" fillId="0" borderId="0"/>
    <xf numFmtId="0" fontId="61" fillId="0" borderId="0"/>
    <xf numFmtId="0" fontId="25" fillId="0" borderId="0"/>
    <xf numFmtId="0" fontId="59" fillId="0" borderId="0"/>
    <xf numFmtId="0" fontId="25" fillId="0" borderId="0"/>
    <xf numFmtId="0" fontId="61" fillId="0" borderId="0"/>
    <xf numFmtId="0" fontId="25" fillId="0" borderId="0"/>
    <xf numFmtId="0" fontId="61" fillId="0" borderId="0"/>
    <xf numFmtId="0" fontId="25" fillId="0" borderId="0"/>
    <xf numFmtId="0" fontId="61" fillId="0" borderId="0"/>
    <xf numFmtId="0" fontId="61" fillId="0" borderId="0"/>
    <xf numFmtId="0" fontId="61" fillId="0" borderId="0"/>
    <xf numFmtId="0" fontId="61" fillId="0" borderId="0"/>
    <xf numFmtId="0" fontId="61" fillId="0" borderId="0"/>
    <xf numFmtId="0" fontId="88"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1" fillId="0" borderId="0"/>
    <xf numFmtId="0" fontId="1" fillId="0" borderId="0"/>
    <xf numFmtId="0" fontId="1" fillId="0" borderId="0"/>
    <xf numFmtId="0" fontId="1" fillId="0" borderId="0"/>
    <xf numFmtId="0" fontId="25" fillId="0" borderId="0">
      <alignment wrapText="1"/>
    </xf>
    <xf numFmtId="0" fontId="88" fillId="0" borderId="0"/>
    <xf numFmtId="0" fontId="25" fillId="0" borderId="0">
      <alignment wrapText="1"/>
    </xf>
    <xf numFmtId="0" fontId="25" fillId="0" borderId="0"/>
    <xf numFmtId="0" fontId="60" fillId="0" borderId="0"/>
    <xf numFmtId="0" fontId="88" fillId="0" borderId="0"/>
    <xf numFmtId="0" fontId="60" fillId="0" borderId="0"/>
    <xf numFmtId="0" fontId="25" fillId="0" borderId="0"/>
    <xf numFmtId="0" fontId="88" fillId="0" borderId="0"/>
    <xf numFmtId="0" fontId="1" fillId="0" borderId="0"/>
    <xf numFmtId="0" fontId="1" fillId="0" borderId="0"/>
    <xf numFmtId="0" fontId="1" fillId="0" borderId="0"/>
    <xf numFmtId="0" fontId="1" fillId="0" borderId="0"/>
    <xf numFmtId="0" fontId="25" fillId="0" borderId="0"/>
    <xf numFmtId="0" fontId="88" fillId="0" borderId="0"/>
    <xf numFmtId="0" fontId="1" fillId="0" borderId="0"/>
    <xf numFmtId="0" fontId="1" fillId="0" borderId="0"/>
    <xf numFmtId="0" fontId="1" fillId="0" borderId="0"/>
    <xf numFmtId="0" fontId="1" fillId="0" borderId="0"/>
    <xf numFmtId="0" fontId="25" fillId="0" borderId="0"/>
    <xf numFmtId="0" fontId="88" fillId="0" borderId="0"/>
    <xf numFmtId="0" fontId="1" fillId="0" borderId="0"/>
    <xf numFmtId="0" fontId="1" fillId="0" borderId="0"/>
    <xf numFmtId="0" fontId="1" fillId="0" borderId="0"/>
    <xf numFmtId="0" fontId="1" fillId="0" borderId="0"/>
    <xf numFmtId="0" fontId="88" fillId="0" borderId="0"/>
    <xf numFmtId="0" fontId="88" fillId="0" borderId="0"/>
    <xf numFmtId="0" fontId="51" fillId="0" borderId="0"/>
    <xf numFmtId="0" fontId="61"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60" fillId="0" borderId="0"/>
    <xf numFmtId="0" fontId="25" fillId="0" borderId="0">
      <alignment wrapText="1"/>
    </xf>
    <xf numFmtId="0" fontId="88" fillId="0" borderId="0"/>
    <xf numFmtId="0" fontId="25" fillId="0" borderId="0">
      <alignment wrapText="1"/>
    </xf>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60" fillId="0" borderId="0"/>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1" fillId="0" borderId="0"/>
    <xf numFmtId="0" fontId="1" fillId="0" borderId="0"/>
    <xf numFmtId="0" fontId="1" fillId="0" borderId="0"/>
    <xf numFmtId="0" fontId="1" fillId="0" borderId="0"/>
    <xf numFmtId="0" fontId="88" fillId="0" borderId="0"/>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59" fillId="0" borderId="0"/>
    <xf numFmtId="0" fontId="25" fillId="0" borderId="0"/>
    <xf numFmtId="0" fontId="1" fillId="0" borderId="0"/>
    <xf numFmtId="0" fontId="1" fillId="0" borderId="0"/>
    <xf numFmtId="0" fontId="1" fillId="0" borderId="0"/>
    <xf numFmtId="0" fontId="20" fillId="0" borderId="0"/>
    <xf numFmtId="0" fontId="20" fillId="0" borderId="0"/>
    <xf numFmtId="0" fontId="59" fillId="0" borderId="0"/>
    <xf numFmtId="0" fontId="25"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51" fillId="0" borderId="0"/>
    <xf numFmtId="0" fontId="51" fillId="0" borderId="0"/>
    <xf numFmtId="0" fontId="88" fillId="0" borderId="0"/>
    <xf numFmtId="0" fontId="25" fillId="0" borderId="0"/>
    <xf numFmtId="0" fontId="25" fillId="0" borderId="0">
      <alignment wrapText="1"/>
    </xf>
    <xf numFmtId="0" fontId="88" fillId="0" borderId="0"/>
    <xf numFmtId="0" fontId="59" fillId="0" borderId="0"/>
    <xf numFmtId="0" fontId="51" fillId="0" borderId="0"/>
    <xf numFmtId="0" fontId="59" fillId="0" borderId="0"/>
    <xf numFmtId="0" fontId="59" fillId="0" borderId="0"/>
    <xf numFmtId="0" fontId="59" fillId="0" borderId="0"/>
    <xf numFmtId="0" fontId="5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88" fillId="0" borderId="0"/>
    <xf numFmtId="0" fontId="61" fillId="0" borderId="0"/>
    <xf numFmtId="0" fontId="88" fillId="0" borderId="0"/>
    <xf numFmtId="0" fontId="25" fillId="0" borderId="0">
      <alignment wrapText="1"/>
    </xf>
    <xf numFmtId="0" fontId="25" fillId="0" borderId="0">
      <alignment wrapText="1"/>
    </xf>
    <xf numFmtId="0" fontId="88" fillId="0" borderId="0"/>
    <xf numFmtId="0" fontId="60" fillId="0" borderId="0"/>
    <xf numFmtId="0" fontId="88" fillId="0" borderId="0"/>
    <xf numFmtId="0" fontId="25" fillId="0" borderId="0"/>
    <xf numFmtId="0" fontId="20" fillId="0" borderId="0"/>
    <xf numFmtId="0" fontId="88" fillId="0" borderId="0"/>
    <xf numFmtId="0" fontId="61" fillId="0" borderId="0"/>
    <xf numFmtId="0" fontId="88" fillId="0" borderId="0"/>
    <xf numFmtId="0" fontId="25"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59" fillId="0" borderId="0"/>
    <xf numFmtId="0" fontId="58"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1" fillId="0" borderId="0"/>
    <xf numFmtId="0" fontId="1" fillId="0" borderId="0"/>
    <xf numFmtId="0" fontId="1" fillId="0" borderId="0"/>
    <xf numFmtId="0" fontId="1" fillId="0" borderId="0"/>
    <xf numFmtId="0" fontId="88" fillId="0" borderId="0"/>
    <xf numFmtId="0" fontId="1" fillId="0" borderId="0"/>
    <xf numFmtId="0" fontId="1" fillId="0" borderId="0"/>
    <xf numFmtId="0" fontId="1" fillId="0" borderId="0"/>
    <xf numFmtId="0" fontId="1" fillId="0" borderId="0"/>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1" fillId="0" borderId="0"/>
    <xf numFmtId="0" fontId="1" fillId="0" borderId="0"/>
    <xf numFmtId="0" fontId="1" fillId="0" borderId="0"/>
    <xf numFmtId="0" fontId="1" fillId="0" borderId="0"/>
    <xf numFmtId="0" fontId="88" fillId="0" borderId="0"/>
    <xf numFmtId="0" fontId="25" fillId="0" borderId="0"/>
    <xf numFmtId="0" fontId="20" fillId="0" borderId="0"/>
    <xf numFmtId="0" fontId="88" fillId="0" borderId="0"/>
    <xf numFmtId="0" fontId="88" fillId="0" borderId="0"/>
    <xf numFmtId="0" fontId="25" fillId="0" borderId="0"/>
    <xf numFmtId="0" fontId="88" fillId="0" borderId="0"/>
    <xf numFmtId="0" fontId="1" fillId="0" borderId="0"/>
    <xf numFmtId="0" fontId="59" fillId="0" borderId="0"/>
    <xf numFmtId="0" fontId="17"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20" fillId="0" borderId="0"/>
    <xf numFmtId="0" fontId="59" fillId="0" borderId="0"/>
    <xf numFmtId="0" fontId="20" fillId="0" borderId="0"/>
    <xf numFmtId="0" fontId="59" fillId="0" borderId="0"/>
    <xf numFmtId="0" fontId="25" fillId="0" borderId="0"/>
    <xf numFmtId="0" fontId="59" fillId="0" borderId="0"/>
    <xf numFmtId="0" fontId="25" fillId="0" borderId="0"/>
    <xf numFmtId="0" fontId="25" fillId="0" borderId="0"/>
    <xf numFmtId="0" fontId="25" fillId="0" borderId="0"/>
    <xf numFmtId="0" fontId="25" fillId="0" borderId="0"/>
    <xf numFmtId="0" fontId="25" fillId="0" borderId="0"/>
    <xf numFmtId="0" fontId="101"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101"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25" fillId="51" borderId="54" applyNumberFormat="0" applyFont="0" applyAlignment="0" applyProtection="0"/>
    <xf numFmtId="0" fontId="101" fillId="51" borderId="54" applyNumberFormat="0" applyFont="0" applyAlignment="0" applyProtection="0"/>
    <xf numFmtId="0" fontId="51" fillId="51" borderId="54" applyNumberFormat="0" applyFont="0" applyAlignment="0" applyProtection="0"/>
    <xf numFmtId="0" fontId="25" fillId="51" borderId="54" applyNumberFormat="0" applyFont="0" applyAlignment="0" applyProtection="0"/>
    <xf numFmtId="0" fontId="25" fillId="51" borderId="54"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25" fillId="51" borderId="54" applyNumberFormat="0" applyFont="0" applyAlignment="0" applyProtection="0"/>
    <xf numFmtId="0" fontId="25" fillId="51" borderId="54" applyNumberFormat="0" applyFont="0" applyAlignment="0" applyProtection="0"/>
    <xf numFmtId="0" fontId="25" fillId="51" borderId="54" applyNumberFormat="0" applyFont="0" applyAlignment="0" applyProtection="0"/>
    <xf numFmtId="0" fontId="25" fillId="51" borderId="54" applyNumberFormat="0" applyFont="0" applyAlignment="0" applyProtection="0"/>
    <xf numFmtId="0" fontId="25" fillId="51" borderId="54" applyNumberFormat="0" applyFont="0" applyAlignment="0" applyProtection="0"/>
    <xf numFmtId="0" fontId="25" fillId="51" borderId="54" applyNumberFormat="0" applyFont="0" applyAlignment="0" applyProtection="0"/>
    <xf numFmtId="0" fontId="25" fillId="51" borderId="54" applyNumberFormat="0" applyFont="0" applyAlignment="0" applyProtection="0"/>
    <xf numFmtId="0" fontId="51" fillId="51" borderId="54" applyNumberFormat="0" applyFont="0" applyAlignment="0" applyProtection="0"/>
    <xf numFmtId="0" fontId="51" fillId="51" borderId="54"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51" fillId="51" borderId="54" applyNumberFormat="0" applyFont="0" applyAlignment="0" applyProtection="0"/>
    <xf numFmtId="0" fontId="51" fillId="51" borderId="54" applyNumberFormat="0" applyFont="0" applyAlignment="0" applyProtection="0"/>
    <xf numFmtId="0" fontId="51" fillId="51" borderId="54" applyNumberFormat="0" applyFont="0" applyAlignment="0" applyProtection="0"/>
    <xf numFmtId="0" fontId="51" fillId="51" borderId="54" applyNumberFormat="0" applyFont="0" applyAlignment="0" applyProtection="0"/>
    <xf numFmtId="0" fontId="25" fillId="51" borderId="54"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51" fillId="51" borderId="54" applyNumberFormat="0" applyFont="0" applyAlignment="0" applyProtection="0"/>
    <xf numFmtId="0" fontId="51" fillId="51" borderId="54" applyNumberFormat="0" applyFont="0" applyAlignment="0" applyProtection="0"/>
    <xf numFmtId="0" fontId="25" fillId="51" borderId="54"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51" fillId="51" borderId="54" applyNumberFormat="0" applyFont="0" applyAlignment="0" applyProtection="0"/>
    <xf numFmtId="0" fontId="88" fillId="51" borderId="54" applyNumberFormat="0" applyFont="0" applyAlignment="0" applyProtection="0"/>
    <xf numFmtId="0" fontId="25"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25" fillId="51" borderId="54" applyNumberFormat="0" applyFont="0" applyAlignment="0" applyProtection="0"/>
    <xf numFmtId="0" fontId="88" fillId="51" borderId="54" applyNumberFormat="0" applyFont="0" applyAlignment="0" applyProtection="0"/>
    <xf numFmtId="0" fontId="25"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25" fillId="51" borderId="54" applyNumberFormat="0" applyFont="0" applyAlignment="0" applyProtection="0"/>
    <xf numFmtId="0" fontId="1" fillId="21" borderId="41"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1" fillId="21" borderId="41"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79" fillId="70" borderId="55" applyNumberFormat="0" applyAlignment="0" applyProtection="0"/>
    <xf numFmtId="0" fontId="79" fillId="69" borderId="55" applyNumberFormat="0" applyAlignment="0" applyProtection="0"/>
    <xf numFmtId="0" fontId="79" fillId="70" borderId="55" applyNumberFormat="0" applyAlignment="0" applyProtection="0"/>
    <xf numFmtId="0" fontId="79" fillId="70" borderId="55" applyNumberFormat="0" applyAlignment="0" applyProtection="0"/>
    <xf numFmtId="0" fontId="79" fillId="70" borderId="55" applyNumberFormat="0" applyAlignment="0" applyProtection="0"/>
    <xf numFmtId="0" fontId="79" fillId="70" borderId="55" applyNumberFormat="0" applyAlignment="0" applyProtection="0"/>
    <xf numFmtId="0" fontId="79" fillId="70" borderId="55" applyNumberFormat="0" applyAlignment="0" applyProtection="0"/>
    <xf numFmtId="0" fontId="79" fillId="70" borderId="55" applyNumberFormat="0" applyAlignment="0" applyProtection="0"/>
    <xf numFmtId="0" fontId="79" fillId="70"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102" fillId="69" borderId="55" applyNumberFormat="0" applyAlignment="0" applyProtection="0"/>
    <xf numFmtId="0" fontId="102" fillId="69" borderId="5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88" fillId="0" borderId="0" applyFont="0" applyFill="0" applyBorder="0" applyAlignment="0" applyProtection="0"/>
    <xf numFmtId="9" fontId="20" fillId="0" borderId="0" applyFont="0" applyFill="0" applyBorder="0" applyAlignment="0" applyProtection="0"/>
    <xf numFmtId="9" fontId="25" fillId="0" borderId="0" applyFont="0" applyFill="0" applyBorder="0" applyAlignment="0" applyProtection="0"/>
    <xf numFmtId="9" fontId="60"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88" fillId="0" borderId="0" applyFont="0" applyFill="0" applyBorder="0" applyAlignment="0" applyProtection="0"/>
    <xf numFmtId="9" fontId="51" fillId="0" borderId="0" applyFont="0" applyFill="0" applyBorder="0" applyAlignment="0" applyProtection="0"/>
    <xf numFmtId="9" fontId="88" fillId="0" borderId="0" applyFont="0" applyFill="0" applyBorder="0" applyAlignment="0" applyProtection="0"/>
    <xf numFmtId="9" fontId="60" fillId="0" borderId="0" applyFont="0" applyFill="0" applyBorder="0" applyAlignment="0" applyProtection="0"/>
    <xf numFmtId="9" fontId="25" fillId="0" borderId="0" applyFont="0" applyFill="0" applyBorder="0" applyAlignment="0" applyProtection="0"/>
    <xf numFmtId="10" fontId="59" fillId="0" borderId="0" applyFont="0" applyFill="0" applyBorder="0" applyAlignment="0" applyProtection="0"/>
    <xf numFmtId="9" fontId="88" fillId="0" borderId="0" applyFont="0" applyFill="0" applyBorder="0" applyAlignment="0" applyProtection="0"/>
    <xf numFmtId="10" fontId="59"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0" fillId="0" borderId="0" applyFont="0" applyFill="0" applyBorder="0" applyAlignment="0" applyProtection="0"/>
    <xf numFmtId="9" fontId="5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10" fontId="5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59"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6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4" fillId="0" borderId="0"/>
    <xf numFmtId="0" fontId="81"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82" fillId="0" borderId="60" applyNumberFormat="0" applyFill="0" applyAlignment="0" applyProtection="0"/>
    <xf numFmtId="0" fontId="82" fillId="0" borderId="56" applyNumberFormat="0" applyFill="0" applyAlignment="0" applyProtection="0"/>
    <xf numFmtId="0" fontId="82" fillId="0" borderId="60" applyNumberFormat="0" applyFill="0" applyAlignment="0" applyProtection="0"/>
    <xf numFmtId="0" fontId="82" fillId="0" borderId="60" applyNumberFormat="0" applyFill="0" applyAlignment="0" applyProtection="0"/>
    <xf numFmtId="0" fontId="82" fillId="0" borderId="60" applyNumberFormat="0" applyFill="0" applyAlignment="0" applyProtection="0"/>
    <xf numFmtId="0" fontId="82" fillId="0" borderId="60" applyNumberFormat="0" applyFill="0" applyAlignment="0" applyProtection="0"/>
    <xf numFmtId="0" fontId="82" fillId="0" borderId="60" applyNumberFormat="0" applyFill="0" applyAlignment="0" applyProtection="0"/>
    <xf numFmtId="0" fontId="82" fillId="0" borderId="60" applyNumberFormat="0" applyFill="0" applyAlignment="0" applyProtection="0"/>
    <xf numFmtId="0" fontId="82" fillId="0" borderId="60"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104" fillId="0" borderId="56" applyNumberFormat="0" applyFill="0" applyAlignment="0" applyProtection="0"/>
    <xf numFmtId="0" fontId="82" fillId="0" borderId="56" applyNumberFormat="0" applyFill="0" applyAlignment="0" applyProtection="0"/>
    <xf numFmtId="0" fontId="59" fillId="0" borderId="57" applyNumberFormat="0" applyFont="0" applyFill="0" applyAlignment="0" applyProtection="0"/>
    <xf numFmtId="0" fontId="25" fillId="0" borderId="61" applyNumberFormat="0" applyFont="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05" fillId="0" borderId="0" applyNumberFormat="0" applyFill="0" applyBorder="0" applyAlignment="0" applyProtection="0"/>
    <xf numFmtId="0" fontId="74" fillId="0" borderId="0" applyNumberFormat="0" applyFill="0" applyBorder="0" applyAlignment="0" applyProtection="0"/>
    <xf numFmtId="0" fontId="105" fillId="0" borderId="0" applyNumberFormat="0" applyFill="0" applyBorder="0" applyAlignment="0" applyProtection="0"/>
    <xf numFmtId="0" fontId="52" fillId="61" borderId="0" applyNumberFormat="0" applyBorder="0" applyAlignment="0" applyProtection="0"/>
    <xf numFmtId="0" fontId="84"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72" borderId="0" applyNumberFormat="0" applyBorder="0" applyAlignment="0" applyProtection="0"/>
    <xf numFmtId="0" fontId="84"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72" borderId="0" applyNumberFormat="0" applyBorder="0" applyAlignment="0" applyProtection="0"/>
    <xf numFmtId="0" fontId="52" fillId="72" borderId="0" applyNumberFormat="0" applyBorder="0" applyAlignment="0" applyProtection="0"/>
    <xf numFmtId="0" fontId="52" fillId="72" borderId="0" applyNumberFormat="0" applyBorder="0" applyAlignment="0" applyProtection="0"/>
    <xf numFmtId="0" fontId="52" fillId="72" borderId="0" applyNumberFormat="0" applyBorder="0" applyAlignment="0" applyProtection="0"/>
    <xf numFmtId="0" fontId="84"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72" borderId="0" applyNumberFormat="0" applyBorder="0" applyAlignment="0" applyProtection="0"/>
    <xf numFmtId="0" fontId="52" fillId="72" borderId="0" applyNumberFormat="0" applyBorder="0" applyAlignment="0" applyProtection="0"/>
    <xf numFmtId="0" fontId="52" fillId="72" borderId="0" applyNumberFormat="0" applyBorder="0" applyAlignment="0" applyProtection="0"/>
    <xf numFmtId="0" fontId="52" fillId="67" borderId="0" applyNumberFormat="0" applyBorder="0" applyAlignment="0" applyProtection="0"/>
    <xf numFmtId="0" fontId="84"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1" borderId="0" applyNumberFormat="0" applyBorder="0" applyAlignment="0" applyProtection="0"/>
    <xf numFmtId="0" fontId="84" fillId="61" borderId="0" applyNumberFormat="0" applyBorder="0" applyAlignment="0" applyProtection="0"/>
    <xf numFmtId="0" fontId="52" fillId="61" borderId="0" applyNumberFormat="0" applyBorder="0" applyAlignment="0" applyProtection="0"/>
    <xf numFmtId="0" fontId="52" fillId="59" borderId="0" applyNumberFormat="0" applyBorder="0" applyAlignment="0" applyProtection="0"/>
    <xf numFmtId="0" fontId="84" fillId="59" borderId="0" applyNumberFormat="0" applyBorder="0" applyAlignment="0" applyProtection="0"/>
    <xf numFmtId="0" fontId="52" fillId="59" borderId="0" applyNumberFormat="0" applyBorder="0" applyAlignment="0" applyProtection="0"/>
    <xf numFmtId="0" fontId="72" fillId="53" borderId="44" applyNumberFormat="0" applyAlignment="0" applyProtection="0"/>
    <xf numFmtId="0" fontId="98" fillId="53" borderId="44" applyNumberFormat="0" applyAlignment="0" applyProtection="0"/>
    <xf numFmtId="0" fontId="72" fillId="53" borderId="44" applyNumberFormat="0" applyAlignment="0" applyProtection="0"/>
    <xf numFmtId="0" fontId="72" fillId="53" borderId="44" applyNumberFormat="0" applyAlignment="0" applyProtection="0"/>
    <xf numFmtId="0" fontId="79" fillId="70" borderId="55" applyNumberFormat="0" applyAlignment="0" applyProtection="0"/>
    <xf numFmtId="0" fontId="102" fillId="69" borderId="55" applyNumberFormat="0" applyAlignment="0" applyProtection="0"/>
    <xf numFmtId="0" fontId="79" fillId="69" borderId="55" applyNumberFormat="0" applyAlignment="0" applyProtection="0"/>
    <xf numFmtId="0" fontId="79" fillId="69" borderId="55" applyNumberFormat="0" applyAlignment="0" applyProtection="0"/>
    <xf numFmtId="0" fontId="79" fillId="70" borderId="55" applyNumberFormat="0" applyAlignment="0" applyProtection="0"/>
    <xf numFmtId="0" fontId="79" fillId="70" borderId="55" applyNumberFormat="0" applyAlignment="0" applyProtection="0"/>
    <xf numFmtId="0" fontId="79" fillId="70" borderId="55" applyNumberFormat="0" applyAlignment="0" applyProtection="0"/>
    <xf numFmtId="0" fontId="55" fillId="70" borderId="44" applyNumberFormat="0" applyAlignment="0" applyProtection="0"/>
    <xf numFmtId="0" fontId="86" fillId="69" borderId="44" applyNumberFormat="0" applyAlignment="0" applyProtection="0"/>
    <xf numFmtId="0" fontId="55" fillId="69" borderId="44" applyNumberFormat="0" applyAlignment="0" applyProtection="0"/>
    <xf numFmtId="0" fontId="55" fillId="69" borderId="44" applyNumberFormat="0" applyAlignment="0" applyProtection="0"/>
    <xf numFmtId="0" fontId="55" fillId="70" borderId="44" applyNumberFormat="0" applyAlignment="0" applyProtection="0"/>
    <xf numFmtId="0" fontId="55" fillId="70" borderId="44" applyNumberFormat="0" applyAlignment="0" applyProtection="0"/>
    <xf numFmtId="0" fontId="55" fillId="70" borderId="44" applyNumberFormat="0" applyAlignment="0" applyProtection="0"/>
    <xf numFmtId="44" fontId="88" fillId="0" borderId="0" applyFont="0" applyFill="0" applyBorder="0" applyAlignment="0" applyProtection="0"/>
    <xf numFmtId="0" fontId="66" fillId="0" borderId="58" applyNumberFormat="0" applyFill="0" applyAlignment="0" applyProtection="0"/>
    <xf numFmtId="0" fontId="92" fillId="0" borderId="46" applyNumberFormat="0" applyFill="0" applyAlignment="0" applyProtection="0"/>
    <xf numFmtId="0" fontId="64" fillId="0" borderId="46" applyNumberFormat="0" applyFill="0" applyAlignment="0" applyProtection="0"/>
    <xf numFmtId="0" fontId="64" fillId="0" borderId="46" applyNumberFormat="0" applyFill="0" applyAlignment="0" applyProtection="0"/>
    <xf numFmtId="0" fontId="66" fillId="0" borderId="58" applyNumberFormat="0" applyFill="0" applyAlignment="0" applyProtection="0"/>
    <xf numFmtId="0" fontId="66" fillId="0" borderId="58" applyNumberFormat="0" applyFill="0" applyAlignment="0" applyProtection="0"/>
    <xf numFmtId="0" fontId="66" fillId="0" borderId="58" applyNumberFormat="0" applyFill="0" applyAlignment="0" applyProtection="0"/>
    <xf numFmtId="0" fontId="69" fillId="0" borderId="48" applyNumberFormat="0" applyFill="0" applyAlignment="0" applyProtection="0"/>
    <xf numFmtId="0" fontId="94" fillId="0" borderId="48" applyNumberFormat="0" applyFill="0" applyAlignment="0" applyProtection="0"/>
    <xf numFmtId="0" fontId="67" fillId="0" borderId="48" applyNumberFormat="0" applyFill="0" applyAlignment="0" applyProtection="0"/>
    <xf numFmtId="0" fontId="67" fillId="0" borderId="48" applyNumberFormat="0" applyFill="0" applyAlignment="0" applyProtection="0"/>
    <xf numFmtId="0" fontId="69" fillId="0" borderId="48" applyNumberFormat="0" applyFill="0" applyAlignment="0" applyProtection="0"/>
    <xf numFmtId="0" fontId="69" fillId="0" borderId="48" applyNumberFormat="0" applyFill="0" applyAlignment="0" applyProtection="0"/>
    <xf numFmtId="0" fontId="69" fillId="0" borderId="48" applyNumberFormat="0" applyFill="0" applyAlignment="0" applyProtection="0"/>
    <xf numFmtId="0" fontId="71" fillId="0" borderId="59" applyNumberFormat="0" applyFill="0" applyAlignment="0" applyProtection="0"/>
    <xf numFmtId="0" fontId="95" fillId="0" borderId="50" applyNumberFormat="0" applyFill="0" applyAlignment="0" applyProtection="0"/>
    <xf numFmtId="0" fontId="70" fillId="0" borderId="50" applyNumberFormat="0" applyFill="0" applyAlignment="0" applyProtection="0"/>
    <xf numFmtId="0" fontId="70" fillId="0" borderId="50" applyNumberFormat="0" applyFill="0" applyAlignment="0" applyProtection="0"/>
    <xf numFmtId="0" fontId="71" fillId="0" borderId="59" applyNumberFormat="0" applyFill="0" applyAlignment="0" applyProtection="0"/>
    <xf numFmtId="0" fontId="71" fillId="0" borderId="59" applyNumberFormat="0" applyFill="0" applyAlignment="0" applyProtection="0"/>
    <xf numFmtId="0" fontId="71" fillId="0" borderId="59" applyNumberFormat="0" applyFill="0" applyAlignment="0" applyProtection="0"/>
    <xf numFmtId="0" fontId="71" fillId="0" borderId="0" applyNumberFormat="0" applyFill="0" applyBorder="0" applyAlignment="0" applyProtection="0"/>
    <xf numFmtId="0" fontId="95"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82" fillId="0" borderId="60" applyNumberFormat="0" applyFill="0" applyAlignment="0" applyProtection="0"/>
    <xf numFmtId="0" fontId="104" fillId="0" borderId="56" applyNumberFormat="0" applyFill="0" applyAlignment="0" applyProtection="0"/>
    <xf numFmtId="0" fontId="82" fillId="0" borderId="56" applyNumberFormat="0" applyFill="0" applyAlignment="0" applyProtection="0"/>
    <xf numFmtId="0" fontId="82" fillId="0" borderId="56" applyNumberFormat="0" applyFill="0" applyAlignment="0" applyProtection="0"/>
    <xf numFmtId="0" fontId="82" fillId="0" borderId="60" applyNumberFormat="0" applyFill="0" applyAlignment="0" applyProtection="0"/>
    <xf numFmtId="0" fontId="82" fillId="0" borderId="60" applyNumberFormat="0" applyFill="0" applyAlignment="0" applyProtection="0"/>
    <xf numFmtId="0" fontId="82" fillId="0" borderId="60" applyNumberFormat="0" applyFill="0" applyAlignment="0" applyProtection="0"/>
    <xf numFmtId="0" fontId="57" fillId="71" borderId="45" applyNumberFormat="0" applyAlignment="0" applyProtection="0"/>
    <xf numFmtId="0" fontId="87" fillId="71" borderId="45" applyNumberFormat="0" applyAlignment="0" applyProtection="0"/>
    <xf numFmtId="0" fontId="57" fillId="71" borderId="45" applyNumberFormat="0" applyAlignment="0" applyProtection="0"/>
    <xf numFmtId="0" fontId="57" fillId="71" borderId="45" applyNumberFormat="0" applyAlignment="0" applyProtection="0"/>
    <xf numFmtId="0" fontId="81" fillId="0" borderId="0" applyNumberFormat="0" applyFill="0" applyBorder="0" applyAlignment="0" applyProtection="0"/>
    <xf numFmtId="0" fontId="103"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75" fillId="56" borderId="0" applyNumberFormat="0" applyBorder="0" applyAlignment="0" applyProtection="0"/>
    <xf numFmtId="0" fontId="100" fillId="56" borderId="0" applyNumberFormat="0" applyBorder="0" applyAlignment="0" applyProtection="0"/>
    <xf numFmtId="0" fontId="75" fillId="56" borderId="0" applyNumberFormat="0" applyBorder="0" applyAlignment="0" applyProtection="0"/>
    <xf numFmtId="0" fontId="88" fillId="0" borderId="0"/>
    <xf numFmtId="0" fontId="88" fillId="0" borderId="0"/>
    <xf numFmtId="0" fontId="106" fillId="48" borderId="0" applyNumberFormat="0" applyBorder="0" applyAlignment="0" applyProtection="0"/>
    <xf numFmtId="0" fontId="85"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106" fillId="48" borderId="0" applyNumberFormat="0" applyBorder="0" applyAlignment="0" applyProtection="0"/>
    <xf numFmtId="0" fontId="106" fillId="48" borderId="0" applyNumberFormat="0" applyBorder="0" applyAlignment="0" applyProtection="0"/>
    <xf numFmtId="0" fontId="106" fillId="48" borderId="0" applyNumberFormat="0" applyBorder="0" applyAlignment="0" applyProtection="0"/>
    <xf numFmtId="0" fontId="62" fillId="0" borderId="0" applyNumberFormat="0" applyFill="0" applyBorder="0" applyAlignment="0" applyProtection="0"/>
    <xf numFmtId="0" fontId="90" fillId="0" borderId="0" applyNumberFormat="0" applyFill="0" applyBorder="0" applyAlignment="0" applyProtection="0"/>
    <xf numFmtId="0" fontId="62" fillId="0" borderId="0" applyNumberFormat="0" applyFill="0" applyBorder="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25" fillId="51" borderId="54" applyNumberFormat="0" applyFont="0" applyAlignment="0" applyProtection="0"/>
    <xf numFmtId="0" fontId="25"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88" fillId="51" borderId="54" applyNumberFormat="0" applyFont="0" applyAlignment="0" applyProtection="0"/>
    <xf numFmtId="0" fontId="73" fillId="0" borderId="52" applyNumberFormat="0" applyFill="0" applyAlignment="0" applyProtection="0"/>
    <xf numFmtId="0" fontId="99" fillId="0" borderId="52" applyNumberFormat="0" applyFill="0" applyAlignment="0" applyProtection="0"/>
    <xf numFmtId="0" fontId="73" fillId="0" borderId="52" applyNumberFormat="0" applyFill="0" applyAlignment="0" applyProtection="0"/>
    <xf numFmtId="0" fontId="73" fillId="0" borderId="52" applyNumberFormat="0" applyFill="0" applyAlignment="0" applyProtection="0"/>
    <xf numFmtId="0" fontId="74" fillId="0" borderId="0" applyNumberFormat="0" applyFill="0" applyBorder="0" applyAlignment="0" applyProtection="0"/>
    <xf numFmtId="0" fontId="105" fillId="0" borderId="0" applyNumberFormat="0" applyFill="0" applyBorder="0" applyAlignment="0" applyProtection="0"/>
    <xf numFmtId="0" fontId="74" fillId="0" borderId="0" applyNumberFormat="0" applyFill="0" applyBorder="0" applyAlignment="0" applyProtection="0"/>
    <xf numFmtId="43" fontId="88" fillId="0" borderId="0" applyFont="0" applyFill="0" applyBorder="0" applyAlignment="0" applyProtection="0"/>
    <xf numFmtId="164" fontId="25" fillId="0" borderId="0" applyFont="0" applyFill="0" applyBorder="0" applyAlignment="0" applyProtection="0"/>
    <xf numFmtId="0" fontId="63" fillId="50" borderId="0" applyNumberFormat="0" applyBorder="0" applyAlignment="0" applyProtection="0"/>
    <xf numFmtId="0" fontId="91" fillId="50" borderId="0" applyNumberFormat="0" applyBorder="0" applyAlignment="0" applyProtection="0"/>
    <xf numFmtId="0" fontId="63" fillId="50" borderId="0" applyNumberFormat="0" applyBorder="0" applyAlignment="0" applyProtection="0"/>
    <xf numFmtId="0" fontId="1" fillId="0" borderId="0"/>
    <xf numFmtId="0" fontId="50" fillId="0" borderId="0" applyNumberFormat="0" applyFill="0" applyBorder="0" applyAlignment="0" applyProtection="0"/>
    <xf numFmtId="0" fontId="37" fillId="0" borderId="34" applyNumberFormat="0" applyFill="0" applyAlignment="0" applyProtection="0"/>
    <xf numFmtId="0" fontId="38" fillId="0" borderId="35" applyNumberFormat="0" applyFill="0" applyAlignment="0" applyProtection="0"/>
    <xf numFmtId="0" fontId="2" fillId="0" borderId="36" applyNumberFormat="0" applyFill="0" applyAlignment="0" applyProtection="0"/>
    <xf numFmtId="0" fontId="2" fillId="0" borderId="0" applyNumberFormat="0" applyFill="0" applyBorder="0" applyAlignment="0" applyProtection="0"/>
    <xf numFmtId="0" fontId="42" fillId="18" borderId="37" applyNumberFormat="0" applyAlignment="0" applyProtection="0"/>
    <xf numFmtId="0" fontId="43" fillId="19" borderId="38" applyNumberFormat="0" applyAlignment="0" applyProtection="0"/>
    <xf numFmtId="0" fontId="44" fillId="19" borderId="37" applyNumberFormat="0" applyAlignment="0" applyProtection="0"/>
    <xf numFmtId="0" fontId="45" fillId="0" borderId="39" applyNumberFormat="0" applyFill="0" applyAlignment="0" applyProtection="0"/>
    <xf numFmtId="0" fontId="3" fillId="20" borderId="40" applyNumberFormat="0" applyAlignment="0" applyProtection="0"/>
    <xf numFmtId="0" fontId="5" fillId="2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45" borderId="0" applyNumberFormat="0" applyBorder="0" applyAlignment="0" applyProtection="0"/>
    <xf numFmtId="0" fontId="17" fillId="0" borderId="0"/>
    <xf numFmtId="0" fontId="17" fillId="0" borderId="0"/>
    <xf numFmtId="0" fontId="55" fillId="69" borderId="68" applyNumberFormat="0" applyAlignment="0" applyProtection="0"/>
    <xf numFmtId="0" fontId="55" fillId="69" borderId="68" applyNumberFormat="0" applyAlignment="0" applyProtection="0"/>
    <xf numFmtId="0" fontId="55" fillId="69" borderId="68" applyNumberFormat="0" applyAlignment="0" applyProtection="0"/>
    <xf numFmtId="0" fontId="55" fillId="69" borderId="68" applyNumberFormat="0" applyAlignment="0" applyProtection="0"/>
    <xf numFmtId="0" fontId="55" fillId="69" borderId="68" applyNumberFormat="0" applyAlignment="0" applyProtection="0"/>
    <xf numFmtId="0" fontId="55" fillId="69" borderId="68" applyNumberFormat="0" applyAlignment="0" applyProtection="0"/>
    <xf numFmtId="0" fontId="56" fillId="70"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6" borderId="68" applyNumberFormat="0" applyAlignment="0" applyProtection="0"/>
    <xf numFmtId="0" fontId="25"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79" fillId="69" borderId="70" applyNumberFormat="0" applyAlignment="0" applyProtection="0"/>
    <xf numFmtId="0" fontId="79" fillId="69" borderId="70" applyNumberFormat="0" applyAlignment="0" applyProtection="0"/>
    <xf numFmtId="0" fontId="79" fillId="69" borderId="70" applyNumberFormat="0" applyAlignment="0" applyProtection="0"/>
    <xf numFmtId="0" fontId="79" fillId="69" borderId="70" applyNumberFormat="0" applyAlignment="0" applyProtection="0"/>
    <xf numFmtId="0" fontId="79" fillId="69" borderId="70" applyNumberFormat="0" applyAlignment="0" applyProtection="0"/>
    <xf numFmtId="0" fontId="79" fillId="69" borderId="70" applyNumberFormat="0" applyAlignment="0" applyProtection="0"/>
    <xf numFmtId="0" fontId="79" fillId="70" borderId="70" applyNumberFormat="0" applyAlignment="0" applyProtection="0"/>
    <xf numFmtId="0" fontId="82" fillId="0" borderId="71"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55" fillId="70" borderId="68" applyNumberFormat="0" applyAlignment="0" applyProtection="0"/>
    <xf numFmtId="0" fontId="55" fillId="69" borderId="68" applyNumberFormat="0" applyAlignment="0" applyProtection="0"/>
    <xf numFmtId="0" fontId="55" fillId="70" borderId="68" applyNumberFormat="0" applyAlignment="0" applyProtection="0"/>
    <xf numFmtId="0" fontId="55" fillId="70" borderId="68" applyNumberFormat="0" applyAlignment="0" applyProtection="0"/>
    <xf numFmtId="0" fontId="55" fillId="70" borderId="68" applyNumberFormat="0" applyAlignment="0" applyProtection="0"/>
    <xf numFmtId="0" fontId="55" fillId="70" borderId="68" applyNumberFormat="0" applyAlignment="0" applyProtection="0"/>
    <xf numFmtId="0" fontId="55" fillId="70" borderId="68" applyNumberFormat="0" applyAlignment="0" applyProtection="0"/>
    <xf numFmtId="0" fontId="55" fillId="70" borderId="68" applyNumberFormat="0" applyAlignment="0" applyProtection="0"/>
    <xf numFmtId="0" fontId="55" fillId="70" borderId="68" applyNumberFormat="0" applyAlignment="0" applyProtection="0"/>
    <xf numFmtId="0" fontId="55" fillId="69" borderId="68" applyNumberFormat="0" applyAlignment="0" applyProtection="0"/>
    <xf numFmtId="0" fontId="55" fillId="69" borderId="68" applyNumberFormat="0" applyAlignment="0" applyProtection="0"/>
    <xf numFmtId="0" fontId="55" fillId="69" borderId="68" applyNumberFormat="0" applyAlignment="0" applyProtection="0"/>
    <xf numFmtId="0" fontId="55" fillId="69" borderId="68" applyNumberFormat="0" applyAlignment="0" applyProtection="0"/>
    <xf numFmtId="0" fontId="55" fillId="69" borderId="68" applyNumberFormat="0" applyAlignment="0" applyProtection="0"/>
    <xf numFmtId="0" fontId="55" fillId="69" borderId="68" applyNumberFormat="0" applyAlignment="0" applyProtection="0"/>
    <xf numFmtId="0" fontId="55" fillId="69" borderId="68" applyNumberFormat="0" applyAlignment="0" applyProtection="0"/>
    <xf numFmtId="0" fontId="55" fillId="69" borderId="68" applyNumberFormat="0" applyAlignment="0" applyProtection="0"/>
    <xf numFmtId="0" fontId="86" fillId="69" borderId="68" applyNumberFormat="0" applyAlignment="0" applyProtection="0"/>
    <xf numFmtId="0" fontId="86" fillId="69"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3" borderId="68" applyNumberFormat="0" applyAlignment="0" applyProtection="0"/>
    <xf numFmtId="0" fontId="72" fillId="53" borderId="68" applyNumberFormat="0" applyAlignment="0" applyProtection="0"/>
    <xf numFmtId="0" fontId="98" fillId="53" borderId="68" applyNumberFormat="0" applyAlignment="0" applyProtection="0"/>
    <xf numFmtId="0" fontId="98" fillId="53" borderId="68" applyNumberFormat="0" applyAlignment="0" applyProtection="0"/>
    <xf numFmtId="0" fontId="101"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101"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25" fillId="51" borderId="69" applyNumberFormat="0" applyFont="0" applyAlignment="0" applyProtection="0"/>
    <xf numFmtId="0" fontId="101" fillId="51" borderId="69" applyNumberFormat="0" applyFont="0" applyAlignment="0" applyProtection="0"/>
    <xf numFmtId="0" fontId="51"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51" fillId="51" borderId="69" applyNumberFormat="0" applyFont="0" applyAlignment="0" applyProtection="0"/>
    <xf numFmtId="0" fontId="51" fillId="51" borderId="69" applyNumberFormat="0" applyFont="0" applyAlignment="0" applyProtection="0"/>
    <xf numFmtId="0" fontId="51" fillId="51" borderId="69" applyNumberFormat="0" applyFont="0" applyAlignment="0" applyProtection="0"/>
    <xf numFmtId="0" fontId="51" fillId="51" borderId="69" applyNumberFormat="0" applyFont="0" applyAlignment="0" applyProtection="0"/>
    <xf numFmtId="0" fontId="51" fillId="51" borderId="69" applyNumberFormat="0" applyFont="0" applyAlignment="0" applyProtection="0"/>
    <xf numFmtId="0" fontId="25" fillId="51" borderId="69" applyNumberFormat="0" applyFont="0" applyAlignment="0" applyProtection="0"/>
    <xf numFmtId="0" fontId="51" fillId="51" borderId="69" applyNumberFormat="0" applyFont="0" applyAlignment="0" applyProtection="0"/>
    <xf numFmtId="0" fontId="25" fillId="51" borderId="69" applyNumberFormat="0" applyFont="0" applyAlignment="0" applyProtection="0"/>
    <xf numFmtId="0" fontId="88" fillId="51" borderId="69" applyNumberFormat="0" applyFont="0" applyAlignment="0" applyProtection="0"/>
    <xf numFmtId="0" fontId="25"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25" fillId="51" borderId="69" applyNumberFormat="0" applyFont="0" applyAlignment="0" applyProtection="0"/>
    <xf numFmtId="0" fontId="88" fillId="51" borderId="69" applyNumberFormat="0" applyFont="0" applyAlignment="0" applyProtection="0"/>
    <xf numFmtId="0" fontId="25"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25"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79" fillId="70" borderId="70" applyNumberFormat="0" applyAlignment="0" applyProtection="0"/>
    <xf numFmtId="0" fontId="79" fillId="69" borderId="70" applyNumberFormat="0" applyAlignment="0" applyProtection="0"/>
    <xf numFmtId="0" fontId="79" fillId="70" borderId="70" applyNumberFormat="0" applyAlignment="0" applyProtection="0"/>
    <xf numFmtId="0" fontId="79" fillId="70" borderId="70" applyNumberFormat="0" applyAlignment="0" applyProtection="0"/>
    <xf numFmtId="0" fontId="79" fillId="70" borderId="70" applyNumberFormat="0" applyAlignment="0" applyProtection="0"/>
    <xf numFmtId="0" fontId="79" fillId="70" borderId="70" applyNumberFormat="0" applyAlignment="0" applyProtection="0"/>
    <xf numFmtId="0" fontId="79" fillId="70" borderId="70" applyNumberFormat="0" applyAlignment="0" applyProtection="0"/>
    <xf numFmtId="0" fontId="79" fillId="70" borderId="70" applyNumberFormat="0" applyAlignment="0" applyProtection="0"/>
    <xf numFmtId="0" fontId="79" fillId="70" borderId="70" applyNumberFormat="0" applyAlignment="0" applyProtection="0"/>
    <xf numFmtId="0" fontId="79" fillId="69" borderId="70" applyNumberFormat="0" applyAlignment="0" applyProtection="0"/>
    <xf numFmtId="0" fontId="79" fillId="69" borderId="70" applyNumberFormat="0" applyAlignment="0" applyProtection="0"/>
    <xf numFmtId="0" fontId="79" fillId="69" borderId="70" applyNumberFormat="0" applyAlignment="0" applyProtection="0"/>
    <xf numFmtId="0" fontId="79" fillId="69" borderId="70" applyNumberFormat="0" applyAlignment="0" applyProtection="0"/>
    <xf numFmtId="0" fontId="79" fillId="69" borderId="70" applyNumberFormat="0" applyAlignment="0" applyProtection="0"/>
    <xf numFmtId="0" fontId="79" fillId="69" borderId="70" applyNumberFormat="0" applyAlignment="0" applyProtection="0"/>
    <xf numFmtId="0" fontId="79" fillId="69" borderId="70" applyNumberFormat="0" applyAlignment="0" applyProtection="0"/>
    <xf numFmtId="0" fontId="79" fillId="69" borderId="70" applyNumberFormat="0" applyAlignment="0" applyProtection="0"/>
    <xf numFmtId="0" fontId="102" fillId="69" borderId="70" applyNumberFormat="0" applyAlignment="0" applyProtection="0"/>
    <xf numFmtId="0" fontId="102" fillId="69" borderId="70" applyNumberFormat="0" applyAlignment="0" applyProtection="0"/>
    <xf numFmtId="0" fontId="82" fillId="0" borderId="72" applyNumberFormat="0" applyFill="0" applyAlignment="0" applyProtection="0"/>
    <xf numFmtId="0" fontId="82" fillId="0" borderId="71" applyNumberFormat="0" applyFill="0" applyAlignment="0" applyProtection="0"/>
    <xf numFmtId="0" fontId="82" fillId="0" borderId="72" applyNumberFormat="0" applyFill="0" applyAlignment="0" applyProtection="0"/>
    <xf numFmtId="0" fontId="82" fillId="0" borderId="72" applyNumberFormat="0" applyFill="0" applyAlignment="0" applyProtection="0"/>
    <xf numFmtId="0" fontId="82" fillId="0" borderId="72" applyNumberFormat="0" applyFill="0" applyAlignment="0" applyProtection="0"/>
    <xf numFmtId="0" fontId="82" fillId="0" borderId="72" applyNumberFormat="0" applyFill="0" applyAlignment="0" applyProtection="0"/>
    <xf numFmtId="0" fontId="82" fillId="0" borderId="72" applyNumberFormat="0" applyFill="0" applyAlignment="0" applyProtection="0"/>
    <xf numFmtId="0" fontId="82" fillId="0" borderId="72" applyNumberFormat="0" applyFill="0" applyAlignment="0" applyProtection="0"/>
    <xf numFmtId="0" fontId="82" fillId="0" borderId="72"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104" fillId="0" borderId="71" applyNumberFormat="0" applyFill="0" applyAlignment="0" applyProtection="0"/>
    <xf numFmtId="0" fontId="82" fillId="0" borderId="71" applyNumberFormat="0" applyFill="0" applyAlignment="0" applyProtection="0"/>
    <xf numFmtId="0" fontId="72" fillId="53" borderId="68" applyNumberFormat="0" applyAlignment="0" applyProtection="0"/>
    <xf numFmtId="0" fontId="98" fillId="53" borderId="68" applyNumberFormat="0" applyAlignment="0" applyProtection="0"/>
    <xf numFmtId="0" fontId="72" fillId="53" borderId="68" applyNumberFormat="0" applyAlignment="0" applyProtection="0"/>
    <xf numFmtId="0" fontId="79" fillId="70" borderId="70" applyNumberFormat="0" applyAlignment="0" applyProtection="0"/>
    <xf numFmtId="0" fontId="102" fillId="69" borderId="70" applyNumberFormat="0" applyAlignment="0" applyProtection="0"/>
    <xf numFmtId="0" fontId="79" fillId="69" borderId="70" applyNumberFormat="0" applyAlignment="0" applyProtection="0"/>
    <xf numFmtId="0" fontId="79" fillId="69" borderId="70" applyNumberFormat="0" applyAlignment="0" applyProtection="0"/>
    <xf numFmtId="0" fontId="79" fillId="70" borderId="70" applyNumberFormat="0" applyAlignment="0" applyProtection="0"/>
    <xf numFmtId="0" fontId="79" fillId="70" borderId="70" applyNumberFormat="0" applyAlignment="0" applyProtection="0"/>
    <xf numFmtId="0" fontId="55" fillId="70" borderId="68" applyNumberFormat="0" applyAlignment="0" applyProtection="0"/>
    <xf numFmtId="0" fontId="86" fillId="69" borderId="68" applyNumberFormat="0" applyAlignment="0" applyProtection="0"/>
    <xf numFmtId="0" fontId="55" fillId="69" borderId="68" applyNumberFormat="0" applyAlignment="0" applyProtection="0"/>
    <xf numFmtId="0" fontId="55" fillId="69" borderId="68" applyNumberFormat="0" applyAlignment="0" applyProtection="0"/>
    <xf numFmtId="0" fontId="55" fillId="70" borderId="68" applyNumberFormat="0" applyAlignment="0" applyProtection="0"/>
    <xf numFmtId="0" fontId="55" fillId="70" borderId="68" applyNumberFormat="0" applyAlignment="0" applyProtection="0"/>
    <xf numFmtId="0" fontId="82" fillId="0" borderId="72" applyNumberFormat="0" applyFill="0" applyAlignment="0" applyProtection="0"/>
    <xf numFmtId="0" fontId="104" fillId="0" borderId="71" applyNumberFormat="0" applyFill="0" applyAlignment="0" applyProtection="0"/>
    <xf numFmtId="0" fontId="82" fillId="0" borderId="71" applyNumberFormat="0" applyFill="0" applyAlignment="0" applyProtection="0"/>
    <xf numFmtId="0" fontId="82" fillId="0" borderId="71" applyNumberFormat="0" applyFill="0" applyAlignment="0" applyProtection="0"/>
    <xf numFmtId="0" fontId="82" fillId="0" borderId="72" applyNumberFormat="0" applyFill="0" applyAlignment="0" applyProtection="0"/>
    <xf numFmtId="0" fontId="82" fillId="0" borderId="72" applyNumberFormat="0" applyFill="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25" fillId="51" borderId="69" applyNumberFormat="0" applyFont="0" applyAlignment="0" applyProtection="0"/>
    <xf numFmtId="0" fontId="25" fillId="51" borderId="69" applyNumberFormat="0" applyFont="0" applyAlignment="0" applyProtection="0"/>
    <xf numFmtId="0" fontId="88" fillId="51" borderId="69" applyNumberFormat="0" applyFont="0" applyAlignment="0" applyProtection="0"/>
    <xf numFmtId="0" fontId="88" fillId="51" borderId="69" applyNumberFormat="0" applyFont="0" applyAlignment="0" applyProtection="0"/>
    <xf numFmtId="0" fontId="17" fillId="0" borderId="0"/>
    <xf numFmtId="0" fontId="79" fillId="69" borderId="74" applyNumberFormat="0" applyAlignment="0" applyProtection="0"/>
    <xf numFmtId="0" fontId="79" fillId="69" borderId="74" applyNumberFormat="0" applyAlignment="0" applyProtection="0"/>
    <xf numFmtId="0" fontId="79" fillId="69" borderId="74" applyNumberFormat="0" applyAlignment="0" applyProtection="0"/>
    <xf numFmtId="0" fontId="79" fillId="69" borderId="74" applyNumberFormat="0" applyAlignment="0" applyProtection="0"/>
    <xf numFmtId="0" fontId="79" fillId="69" borderId="74" applyNumberFormat="0" applyAlignment="0" applyProtection="0"/>
    <xf numFmtId="0" fontId="79" fillId="69" borderId="74" applyNumberFormat="0" applyAlignment="0" applyProtection="0"/>
    <xf numFmtId="0" fontId="79" fillId="70" borderId="74" applyNumberFormat="0" applyAlignment="0" applyProtection="0"/>
    <xf numFmtId="0" fontId="82" fillId="0" borderId="75"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79" fillId="70" borderId="74" applyNumberFormat="0" applyAlignment="0" applyProtection="0"/>
    <xf numFmtId="0" fontId="79" fillId="69" borderId="74" applyNumberFormat="0" applyAlignment="0" applyProtection="0"/>
    <xf numFmtId="0" fontId="79" fillId="70" borderId="74" applyNumberFormat="0" applyAlignment="0" applyProtection="0"/>
    <xf numFmtId="0" fontId="79" fillId="70" borderId="74" applyNumberFormat="0" applyAlignment="0" applyProtection="0"/>
    <xf numFmtId="0" fontId="79" fillId="70" borderId="74" applyNumberFormat="0" applyAlignment="0" applyProtection="0"/>
    <xf numFmtId="0" fontId="79" fillId="70" borderId="74" applyNumberFormat="0" applyAlignment="0" applyProtection="0"/>
    <xf numFmtId="0" fontId="79" fillId="70" borderId="74" applyNumberFormat="0" applyAlignment="0" applyProtection="0"/>
    <xf numFmtId="0" fontId="79" fillId="70" borderId="74" applyNumberFormat="0" applyAlignment="0" applyProtection="0"/>
    <xf numFmtId="0" fontId="79" fillId="70" borderId="74" applyNumberFormat="0" applyAlignment="0" applyProtection="0"/>
    <xf numFmtId="0" fontId="79" fillId="69" borderId="74" applyNumberFormat="0" applyAlignment="0" applyProtection="0"/>
    <xf numFmtId="0" fontId="79" fillId="69" borderId="74" applyNumberFormat="0" applyAlignment="0" applyProtection="0"/>
    <xf numFmtId="0" fontId="79" fillId="69" borderId="74" applyNumberFormat="0" applyAlignment="0" applyProtection="0"/>
    <xf numFmtId="0" fontId="79" fillId="69" borderId="74" applyNumberFormat="0" applyAlignment="0" applyProtection="0"/>
    <xf numFmtId="0" fontId="79" fillId="69" borderId="74" applyNumberFormat="0" applyAlignment="0" applyProtection="0"/>
    <xf numFmtId="0" fontId="79" fillId="69" borderId="74" applyNumberFormat="0" applyAlignment="0" applyProtection="0"/>
    <xf numFmtId="0" fontId="79" fillId="69" borderId="74" applyNumberFormat="0" applyAlignment="0" applyProtection="0"/>
    <xf numFmtId="0" fontId="79" fillId="69" borderId="74" applyNumberFormat="0" applyAlignment="0" applyProtection="0"/>
    <xf numFmtId="0" fontId="102" fillId="69" borderId="74" applyNumberFormat="0" applyAlignment="0" applyProtection="0"/>
    <xf numFmtId="0" fontId="102" fillId="69" borderId="74" applyNumberFormat="0" applyAlignment="0" applyProtection="0"/>
    <xf numFmtId="0" fontId="82" fillId="0" borderId="76" applyNumberFormat="0" applyFill="0" applyAlignment="0" applyProtection="0"/>
    <xf numFmtId="0" fontId="82" fillId="0" borderId="75" applyNumberFormat="0" applyFill="0" applyAlignment="0" applyProtection="0"/>
    <xf numFmtId="0" fontId="82" fillId="0" borderId="76" applyNumberFormat="0" applyFill="0" applyAlignment="0" applyProtection="0"/>
    <xf numFmtId="0" fontId="82" fillId="0" borderId="76" applyNumberFormat="0" applyFill="0" applyAlignment="0" applyProtection="0"/>
    <xf numFmtId="0" fontId="82" fillId="0" borderId="76" applyNumberFormat="0" applyFill="0" applyAlignment="0" applyProtection="0"/>
    <xf numFmtId="0" fontId="82" fillId="0" borderId="76" applyNumberFormat="0" applyFill="0" applyAlignment="0" applyProtection="0"/>
    <xf numFmtId="0" fontId="82" fillId="0" borderId="76" applyNumberFormat="0" applyFill="0" applyAlignment="0" applyProtection="0"/>
    <xf numFmtId="0" fontId="82" fillId="0" borderId="76" applyNumberFormat="0" applyFill="0" applyAlignment="0" applyProtection="0"/>
    <xf numFmtId="0" fontId="82" fillId="0" borderId="76"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104" fillId="0" borderId="75" applyNumberFormat="0" applyFill="0" applyAlignment="0" applyProtection="0"/>
    <xf numFmtId="0" fontId="82" fillId="0" borderId="75" applyNumberFormat="0" applyFill="0" applyAlignment="0" applyProtection="0"/>
    <xf numFmtId="0" fontId="79" fillId="70" borderId="74" applyNumberFormat="0" applyAlignment="0" applyProtection="0"/>
    <xf numFmtId="0" fontId="102" fillId="69" borderId="74" applyNumberFormat="0" applyAlignment="0" applyProtection="0"/>
    <xf numFmtId="0" fontId="79" fillId="69" borderId="74" applyNumberFormat="0" applyAlignment="0" applyProtection="0"/>
    <xf numFmtId="0" fontId="79" fillId="69" borderId="74" applyNumberFormat="0" applyAlignment="0" applyProtection="0"/>
    <xf numFmtId="0" fontId="79" fillId="70" borderId="74" applyNumberFormat="0" applyAlignment="0" applyProtection="0"/>
    <xf numFmtId="0" fontId="79" fillId="70" borderId="74" applyNumberFormat="0" applyAlignment="0" applyProtection="0"/>
    <xf numFmtId="0" fontId="82" fillId="0" borderId="76" applyNumberFormat="0" applyFill="0" applyAlignment="0" applyProtection="0"/>
    <xf numFmtId="0" fontId="104" fillId="0" borderId="75" applyNumberFormat="0" applyFill="0" applyAlignment="0" applyProtection="0"/>
    <xf numFmtId="0" fontId="82" fillId="0" borderId="75" applyNumberFormat="0" applyFill="0" applyAlignment="0" applyProtection="0"/>
    <xf numFmtId="0" fontId="82" fillId="0" borderId="75" applyNumberFormat="0" applyFill="0" applyAlignment="0" applyProtection="0"/>
    <xf numFmtId="0" fontId="82" fillId="0" borderId="76" applyNumberFormat="0" applyFill="0" applyAlignment="0" applyProtection="0"/>
    <xf numFmtId="0" fontId="82" fillId="0" borderId="76" applyNumberFormat="0" applyFill="0" applyAlignment="0" applyProtection="0"/>
    <xf numFmtId="44" fontId="78" fillId="0" borderId="0" applyFont="0" applyFill="0" applyBorder="0" applyAlignment="0" applyProtection="0"/>
    <xf numFmtId="0" fontId="5" fillId="29" borderId="0" applyNumberFormat="0" applyBorder="0" applyAlignment="0" applyProtection="0"/>
    <xf numFmtId="0" fontId="17" fillId="0" borderId="0"/>
  </cellStyleXfs>
  <cellXfs count="378">
    <xf numFmtId="0" fontId="0" fillId="0" borderId="0" xfId="0"/>
    <xf numFmtId="0" fontId="0" fillId="0" borderId="1" xfId="0" applyBorder="1"/>
    <xf numFmtId="0" fontId="6" fillId="0" borderId="5" xfId="0" applyFont="1" applyFill="1" applyBorder="1" applyAlignment="1" applyProtection="1">
      <alignment horizontal="center" vertical="center" wrapText="1"/>
      <protection locked="0"/>
    </xf>
    <xf numFmtId="0" fontId="7" fillId="0" borderId="4" xfId="0" applyFont="1" applyBorder="1" applyAlignment="1">
      <alignment wrapText="1"/>
    </xf>
    <xf numFmtId="0" fontId="7" fillId="0" borderId="7" xfId="0" applyFont="1" applyBorder="1" applyAlignment="1">
      <alignment wrapText="1"/>
    </xf>
    <xf numFmtId="0" fontId="10" fillId="0" borderId="4" xfId="0" applyFont="1" applyBorder="1" applyAlignment="1">
      <alignment wrapText="1"/>
    </xf>
    <xf numFmtId="0" fontId="4" fillId="0" borderId="0" xfId="0" applyFont="1"/>
    <xf numFmtId="0" fontId="11" fillId="0" borderId="0" xfId="0" applyFont="1"/>
    <xf numFmtId="0" fontId="0" fillId="3" borderId="0" xfId="0" applyFill="1"/>
    <xf numFmtId="0" fontId="10" fillId="5" borderId="4" xfId="0" applyFont="1" applyFill="1" applyBorder="1" applyAlignment="1">
      <alignment wrapText="1"/>
    </xf>
    <xf numFmtId="0" fontId="10" fillId="2" borderId="4" xfId="0" applyFont="1" applyFill="1" applyBorder="1" applyAlignment="1">
      <alignment wrapText="1"/>
    </xf>
    <xf numFmtId="0" fontId="7" fillId="2" borderId="5" xfId="0" applyFont="1" applyFill="1" applyBorder="1" applyAlignment="1">
      <alignment wrapText="1"/>
    </xf>
    <xf numFmtId="0" fontId="7" fillId="5" borderId="5" xfId="0" applyFont="1" applyFill="1" applyBorder="1" applyAlignment="1">
      <alignment wrapText="1"/>
    </xf>
    <xf numFmtId="9" fontId="0" fillId="0" borderId="5" xfId="3" applyFont="1" applyBorder="1"/>
    <xf numFmtId="9" fontId="0" fillId="0" borderId="6" xfId="3" applyFont="1" applyBorder="1"/>
    <xf numFmtId="9" fontId="0" fillId="0" borderId="7" xfId="3" applyFont="1" applyBorder="1"/>
    <xf numFmtId="9" fontId="0" fillId="0" borderId="8" xfId="3" applyFont="1" applyBorder="1"/>
    <xf numFmtId="9" fontId="0" fillId="0" borderId="9" xfId="3" applyFont="1" applyBorder="1"/>
    <xf numFmtId="0" fontId="3" fillId="4" borderId="1" xfId="0" applyFont="1" applyFill="1" applyBorder="1"/>
    <xf numFmtId="0" fontId="3" fillId="4" borderId="2" xfId="0" applyFont="1" applyFill="1" applyBorder="1"/>
    <xf numFmtId="0" fontId="3" fillId="4" borderId="3" xfId="0" applyFont="1" applyFill="1" applyBorder="1"/>
    <xf numFmtId="9" fontId="0" fillId="0" borderId="13" xfId="3" applyFont="1" applyBorder="1"/>
    <xf numFmtId="0" fontId="6" fillId="0" borderId="15" xfId="0" applyFont="1" applyFill="1" applyBorder="1" applyAlignment="1" applyProtection="1">
      <alignment horizontal="center" vertical="center" wrapText="1"/>
      <protection locked="0"/>
    </xf>
    <xf numFmtId="0" fontId="0" fillId="0" borderId="0" xfId="0" applyAlignment="1">
      <alignment horizontal="center"/>
    </xf>
    <xf numFmtId="9" fontId="0" fillId="0" borderId="26" xfId="3" applyFont="1" applyBorder="1"/>
    <xf numFmtId="9" fontId="0" fillId="0" borderId="27" xfId="3" applyFont="1" applyBorder="1"/>
    <xf numFmtId="9" fontId="0" fillId="0" borderId="28" xfId="3" applyFont="1" applyBorder="1"/>
    <xf numFmtId="0" fontId="3" fillId="8" borderId="29" xfId="0" applyFont="1" applyFill="1" applyBorder="1"/>
    <xf numFmtId="0" fontId="5" fillId="8" borderId="15" xfId="0" applyFont="1" applyFill="1" applyBorder="1"/>
    <xf numFmtId="9" fontId="5" fillId="8" borderId="15" xfId="3" applyFont="1" applyFill="1" applyBorder="1"/>
    <xf numFmtId="9" fontId="0" fillId="9" borderId="15" xfId="3" applyFont="1" applyFill="1" applyBorder="1"/>
    <xf numFmtId="9" fontId="0" fillId="9" borderId="12" xfId="3" applyFont="1" applyFill="1" applyBorder="1"/>
    <xf numFmtId="9" fontId="0" fillId="9" borderId="25" xfId="3" applyFont="1" applyFill="1" applyBorder="1"/>
    <xf numFmtId="9" fontId="0" fillId="11" borderId="15" xfId="3" applyFont="1" applyFill="1" applyBorder="1"/>
    <xf numFmtId="9" fontId="0" fillId="7" borderId="13" xfId="3" applyFont="1" applyFill="1" applyBorder="1"/>
    <xf numFmtId="9" fontId="0" fillId="7" borderId="5" xfId="3" applyFont="1" applyFill="1" applyBorder="1"/>
    <xf numFmtId="9" fontId="0" fillId="7" borderId="6" xfId="3" applyFont="1" applyFill="1" applyBorder="1"/>
    <xf numFmtId="9" fontId="5" fillId="7" borderId="15" xfId="3" applyFont="1" applyFill="1" applyBorder="1"/>
    <xf numFmtId="9" fontId="0" fillId="12" borderId="13" xfId="3" applyFont="1" applyFill="1" applyBorder="1"/>
    <xf numFmtId="9" fontId="0" fillId="12" borderId="14" xfId="3" applyFont="1" applyFill="1" applyBorder="1"/>
    <xf numFmtId="0" fontId="7" fillId="11" borderId="5" xfId="0" applyFont="1" applyFill="1" applyBorder="1"/>
    <xf numFmtId="0" fontId="7" fillId="11" borderId="6" xfId="0" applyFont="1" applyFill="1" applyBorder="1"/>
    <xf numFmtId="0" fontId="5" fillId="10" borderId="15" xfId="0" applyFont="1" applyFill="1" applyBorder="1"/>
    <xf numFmtId="0" fontId="21" fillId="6" borderId="32" xfId="5" applyFont="1" applyFill="1" applyBorder="1" applyAlignment="1">
      <alignment horizontal="center" vertical="top"/>
    </xf>
    <xf numFmtId="0" fontId="21" fillId="6" borderId="32" xfId="6" applyFont="1" applyFill="1" applyBorder="1" applyAlignment="1">
      <alignment horizontal="center" vertical="top"/>
    </xf>
    <xf numFmtId="0" fontId="18" fillId="0" borderId="32" xfId="8" applyNumberFormat="1" applyFont="1" applyBorder="1" applyAlignment="1">
      <alignment horizontal="left" vertical="center"/>
    </xf>
    <xf numFmtId="0" fontId="19" fillId="0" borderId="32" xfId="8" applyFont="1" applyBorder="1" applyAlignment="1">
      <alignment horizontal="left" vertical="center"/>
    </xf>
    <xf numFmtId="0" fontId="22" fillId="0" borderId="32" xfId="5" applyFont="1" applyBorder="1" applyAlignment="1">
      <alignment horizontal="left" vertical="center"/>
    </xf>
    <xf numFmtId="0" fontId="18" fillId="0" borderId="32" xfId="8" applyFont="1" applyBorder="1" applyAlignment="1">
      <alignment horizontal="left" vertical="center"/>
    </xf>
    <xf numFmtId="0" fontId="0" fillId="0" borderId="0" xfId="0" applyFill="1"/>
    <xf numFmtId="0" fontId="25" fillId="0" borderId="0" xfId="9" applyFont="1" applyBorder="1" applyAlignment="1">
      <alignment horizontal="center"/>
    </xf>
    <xf numFmtId="0" fontId="25" fillId="0" borderId="0" xfId="5" applyFont="1" applyBorder="1"/>
    <xf numFmtId="0" fontId="25" fillId="0" borderId="0" xfId="6" applyFont="1" applyBorder="1"/>
    <xf numFmtId="0" fontId="26" fillId="6" borderId="0" xfId="9" applyFont="1" applyFill="1" applyBorder="1" applyAlignment="1">
      <alignment horizontal="center"/>
    </xf>
    <xf numFmtId="0" fontId="26" fillId="6" borderId="0" xfId="5" applyFont="1" applyFill="1" applyBorder="1" applyAlignment="1">
      <alignment horizontal="center"/>
    </xf>
    <xf numFmtId="0" fontId="26" fillId="6" borderId="0" xfId="6" applyFont="1" applyFill="1" applyBorder="1" applyAlignment="1">
      <alignment horizontal="center"/>
    </xf>
    <xf numFmtId="0" fontId="25" fillId="0" borderId="0" xfId="10" applyFont="1" applyFill="1" applyBorder="1" applyAlignment="1">
      <alignment horizontal="center"/>
    </xf>
    <xf numFmtId="0" fontId="25" fillId="0" borderId="0" xfId="10" applyFont="1" applyFill="1" applyBorder="1"/>
    <xf numFmtId="0" fontId="25" fillId="0" borderId="0" xfId="11" applyFont="1" applyFill="1" applyBorder="1"/>
    <xf numFmtId="0" fontId="25" fillId="0" borderId="0" xfId="10" applyFont="1" applyBorder="1"/>
    <xf numFmtId="0" fontId="25" fillId="0" borderId="0" xfId="5" applyFont="1" applyFill="1" applyBorder="1"/>
    <xf numFmtId="0" fontId="25" fillId="0" borderId="0" xfId="10" quotePrefix="1" applyFont="1" applyFill="1" applyBorder="1" applyAlignment="1">
      <alignment horizontal="center"/>
    </xf>
    <xf numFmtId="0" fontId="9" fillId="14" borderId="2" xfId="0" applyFont="1" applyFill="1" applyBorder="1"/>
    <xf numFmtId="0" fontId="9" fillId="14" borderId="3" xfId="0" applyFont="1" applyFill="1" applyBorder="1"/>
    <xf numFmtId="0" fontId="27" fillId="0" borderId="0" xfId="0" applyFont="1"/>
    <xf numFmtId="0" fontId="28" fillId="0" borderId="0" xfId="0" applyFont="1"/>
    <xf numFmtId="0" fontId="29" fillId="0" borderId="0" xfId="0" applyFont="1"/>
    <xf numFmtId="0" fontId="28" fillId="0" borderId="15" xfId="0" applyFont="1" applyFill="1" applyBorder="1" applyAlignment="1" applyProtection="1">
      <alignment horizontal="center" vertical="center" wrapText="1"/>
      <protection locked="0"/>
    </xf>
    <xf numFmtId="0" fontId="32" fillId="7" borderId="5" xfId="0" applyFont="1" applyFill="1" applyBorder="1" applyAlignment="1">
      <alignment wrapText="1"/>
    </xf>
    <xf numFmtId="0" fontId="32" fillId="7" borderId="5" xfId="0" applyFont="1" applyFill="1" applyBorder="1"/>
    <xf numFmtId="0" fontId="34" fillId="10" borderId="22" xfId="0" applyFont="1" applyFill="1" applyBorder="1"/>
    <xf numFmtId="0" fontId="31" fillId="0" borderId="0" xfId="0" applyFont="1"/>
    <xf numFmtId="0" fontId="13" fillId="5" borderId="5" xfId="0" applyFont="1" applyFill="1" applyBorder="1" applyAlignment="1">
      <alignment wrapText="1"/>
    </xf>
    <xf numFmtId="0" fontId="13" fillId="2" borderId="5" xfId="0" applyFont="1" applyFill="1" applyBorder="1" applyAlignment="1">
      <alignment wrapText="1"/>
    </xf>
    <xf numFmtId="0" fontId="33" fillId="5" borderId="19" xfId="0" applyFont="1" applyFill="1" applyBorder="1" applyAlignment="1">
      <alignment horizontal="center" wrapText="1"/>
    </xf>
    <xf numFmtId="0" fontId="33" fillId="2" borderId="21" xfId="0" applyFont="1" applyFill="1" applyBorder="1" applyAlignment="1">
      <alignment horizontal="center" wrapText="1"/>
    </xf>
    <xf numFmtId="0" fontId="7" fillId="0" borderId="30" xfId="0" applyFont="1" applyBorder="1" applyAlignment="1">
      <alignment wrapText="1"/>
    </xf>
    <xf numFmtId="43" fontId="0" fillId="0" borderId="5" xfId="1" applyFont="1" applyBorder="1"/>
    <xf numFmtId="43" fontId="0" fillId="7" borderId="5" xfId="1" applyFont="1" applyFill="1" applyBorder="1"/>
    <xf numFmtId="0" fontId="10" fillId="0" borderId="16" xfId="0" applyFont="1" applyBorder="1" applyAlignment="1">
      <alignment horizontal="center" wrapText="1"/>
    </xf>
    <xf numFmtId="0" fontId="10" fillId="5" borderId="18" xfId="0" applyFont="1" applyFill="1" applyBorder="1" applyAlignment="1">
      <alignment horizontal="center" wrapText="1"/>
    </xf>
    <xf numFmtId="0" fontId="10" fillId="2" borderId="20" xfId="0" applyFont="1" applyFill="1" applyBorder="1" applyAlignment="1">
      <alignment horizontal="center" wrapText="1"/>
    </xf>
    <xf numFmtId="0" fontId="7" fillId="0" borderId="30" xfId="0" applyFont="1" applyBorder="1" applyAlignment="1">
      <alignment horizontal="left" wrapText="1"/>
    </xf>
    <xf numFmtId="165" fontId="0" fillId="9" borderId="5" xfId="2" applyNumberFormat="1" applyFont="1" applyFill="1" applyBorder="1"/>
    <xf numFmtId="165" fontId="0" fillId="0" borderId="5" xfId="2" applyNumberFormat="1" applyFont="1" applyBorder="1"/>
    <xf numFmtId="165" fontId="0" fillId="0" borderId="6" xfId="2" applyNumberFormat="1" applyFont="1" applyBorder="1"/>
    <xf numFmtId="165" fontId="0" fillId="0" borderId="8" xfId="2" applyNumberFormat="1" applyFont="1" applyBorder="1"/>
    <xf numFmtId="165" fontId="0" fillId="9" borderId="8" xfId="2" applyNumberFormat="1" applyFont="1" applyFill="1" applyBorder="1"/>
    <xf numFmtId="165" fontId="0" fillId="9" borderId="9" xfId="2" applyNumberFormat="1" applyFont="1" applyFill="1" applyBorder="1"/>
    <xf numFmtId="165" fontId="0" fillId="0" borderId="13" xfId="2" applyNumberFormat="1" applyFont="1" applyBorder="1"/>
    <xf numFmtId="0" fontId="48" fillId="7" borderId="18" xfId="0" applyFont="1" applyFill="1" applyBorder="1" applyAlignment="1">
      <alignment horizontal="left" wrapText="1"/>
    </xf>
    <xf numFmtId="0" fontId="8" fillId="0" borderId="43" xfId="0" applyFont="1" applyFill="1" applyBorder="1" applyAlignment="1">
      <alignment wrapText="1"/>
    </xf>
    <xf numFmtId="165" fontId="0" fillId="0" borderId="0" xfId="0" applyNumberFormat="1"/>
    <xf numFmtId="165" fontId="4" fillId="0" borderId="0" xfId="0" applyNumberFormat="1" applyFont="1"/>
    <xf numFmtId="178" fontId="0" fillId="12" borderId="13" xfId="3" applyNumberFormat="1" applyFont="1" applyFill="1" applyBorder="1"/>
    <xf numFmtId="0" fontId="46" fillId="0" borderId="0" xfId="0" applyFont="1"/>
    <xf numFmtId="2" fontId="34" fillId="8" borderId="0" xfId="3" applyNumberFormat="1" applyFont="1" applyFill="1" applyBorder="1"/>
    <xf numFmtId="166" fontId="4" fillId="0" borderId="0" xfId="1" applyNumberFormat="1" applyFont="1"/>
    <xf numFmtId="165" fontId="0" fillId="0" borderId="0" xfId="2" applyNumberFormat="1" applyFont="1"/>
    <xf numFmtId="165" fontId="0" fillId="0" borderId="0" xfId="2" applyNumberFormat="1" applyFont="1" applyFill="1"/>
    <xf numFmtId="165" fontId="31" fillId="0" borderId="0" xfId="2" applyNumberFormat="1" applyFont="1"/>
    <xf numFmtId="0" fontId="29" fillId="0" borderId="0" xfId="0" applyFont="1" applyFill="1"/>
    <xf numFmtId="9" fontId="11" fillId="0" borderId="0" xfId="3" applyFont="1"/>
    <xf numFmtId="178" fontId="4" fillId="0" borderId="0" xfId="3" applyNumberFormat="1" applyFont="1"/>
    <xf numFmtId="9" fontId="0" fillId="0" borderId="0" xfId="3" applyFont="1"/>
    <xf numFmtId="2" fontId="34" fillId="8" borderId="62" xfId="3" applyNumberFormat="1" applyFont="1" applyFill="1" applyBorder="1"/>
    <xf numFmtId="0" fontId="6" fillId="0" borderId="64" xfId="0" applyFont="1" applyFill="1" applyBorder="1" applyAlignment="1" applyProtection="1">
      <alignment horizontal="center" vertical="center" wrapText="1"/>
      <protection locked="0"/>
    </xf>
    <xf numFmtId="0" fontId="7" fillId="5" borderId="64" xfId="0"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wrapText="1"/>
      <protection locked="0"/>
    </xf>
    <xf numFmtId="0" fontId="28" fillId="5" borderId="15" xfId="0" applyFont="1" applyFill="1" applyBorder="1" applyAlignment="1" applyProtection="1">
      <alignment horizontal="center" vertical="center" wrapText="1"/>
      <protection locked="0"/>
    </xf>
    <xf numFmtId="0" fontId="28" fillId="2" borderId="15" xfId="0" applyFont="1" applyFill="1" applyBorder="1" applyAlignment="1" applyProtection="1">
      <alignment horizontal="center" vertical="center" wrapText="1"/>
      <protection locked="0"/>
    </xf>
    <xf numFmtId="0" fontId="111" fillId="0" borderId="11" xfId="0" applyFont="1" applyBorder="1" applyAlignment="1">
      <alignment wrapText="1"/>
    </xf>
    <xf numFmtId="0" fontId="112" fillId="0" borderId="0" xfId="0" applyFont="1"/>
    <xf numFmtId="9" fontId="0" fillId="74" borderId="15" xfId="3" applyFont="1" applyFill="1" applyBorder="1"/>
    <xf numFmtId="165" fontId="0" fillId="73" borderId="5" xfId="2" applyNumberFormat="1" applyFont="1" applyFill="1" applyBorder="1"/>
    <xf numFmtId="165" fontId="0" fillId="73" borderId="6" xfId="2" applyNumberFormat="1" applyFont="1" applyFill="1" applyBorder="1"/>
    <xf numFmtId="9" fontId="5" fillId="73" borderId="15" xfId="3" applyFont="1" applyFill="1" applyBorder="1"/>
    <xf numFmtId="0" fontId="0" fillId="73" borderId="0" xfId="0" applyFill="1"/>
    <xf numFmtId="0" fontId="7" fillId="0" borderId="5" xfId="0" applyFont="1" applyBorder="1" applyAlignment="1">
      <alignment wrapText="1"/>
    </xf>
    <xf numFmtId="0" fontId="6" fillId="5" borderId="15"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14" fillId="7" borderId="15" xfId="0" applyFont="1" applyFill="1" applyBorder="1" applyAlignment="1">
      <alignment horizontal="center" wrapText="1"/>
    </xf>
    <xf numFmtId="179" fontId="12" fillId="0" borderId="6" xfId="711" applyNumberFormat="1" applyFont="1" applyFill="1" applyBorder="1" applyAlignment="1">
      <alignment horizontal="left" vertical="top" wrapText="1"/>
    </xf>
    <xf numFmtId="9" fontId="46" fillId="12" borderId="15" xfId="3" applyFont="1" applyFill="1" applyBorder="1"/>
    <xf numFmtId="9" fontId="107" fillId="12" borderId="13" xfId="3" applyFont="1" applyFill="1" applyBorder="1"/>
    <xf numFmtId="9" fontId="107" fillId="12" borderId="5" xfId="3" applyFont="1" applyFill="1" applyBorder="1"/>
    <xf numFmtId="9" fontId="46" fillId="12" borderId="5" xfId="3" applyFont="1" applyFill="1" applyBorder="1"/>
    <xf numFmtId="9" fontId="46" fillId="12" borderId="6" xfId="3" applyFont="1" applyFill="1" applyBorder="1"/>
    <xf numFmtId="0" fontId="7" fillId="5" borderId="5"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29" fillId="0" borderId="0" xfId="0" applyFont="1" applyAlignment="1">
      <alignment horizontal="center" vertical="center"/>
    </xf>
    <xf numFmtId="0" fontId="113" fillId="7" borderId="5" xfId="0" applyFont="1" applyFill="1" applyBorder="1" applyAlignment="1">
      <alignment horizontal="center" vertical="center"/>
    </xf>
    <xf numFmtId="0" fontId="29" fillId="0" borderId="0" xfId="0" applyFont="1" applyFill="1" applyAlignment="1">
      <alignment horizontal="center" vertical="center"/>
    </xf>
    <xf numFmtId="9" fontId="115" fillId="8" borderId="15" xfId="0" applyNumberFormat="1" applyFont="1" applyFill="1" applyBorder="1" applyAlignment="1">
      <alignment horizontal="center" vertical="center"/>
    </xf>
    <xf numFmtId="0" fontId="29" fillId="0" borderId="31" xfId="0" applyFont="1" applyFill="1" applyBorder="1" applyAlignment="1">
      <alignment horizontal="center" vertical="center"/>
    </xf>
    <xf numFmtId="9" fontId="115" fillId="8" borderId="15" xfId="3" applyFont="1" applyFill="1" applyBorder="1" applyAlignment="1">
      <alignment horizontal="center" vertical="center"/>
    </xf>
    <xf numFmtId="0" fontId="29" fillId="0" borderId="0" xfId="0" applyFont="1" applyFill="1" applyBorder="1" applyAlignment="1">
      <alignment horizontal="center" vertical="center"/>
    </xf>
    <xf numFmtId="0" fontId="5" fillId="0" borderId="0" xfId="0" applyFont="1"/>
    <xf numFmtId="9" fontId="34" fillId="8" borderId="15" xfId="3" applyFont="1" applyFill="1" applyBorder="1"/>
    <xf numFmtId="0" fontId="5" fillId="0" borderId="0" xfId="0" applyFont="1" applyFill="1"/>
    <xf numFmtId="0" fontId="14" fillId="7" borderId="13" xfId="0" applyFont="1" applyFill="1" applyBorder="1" applyAlignment="1">
      <alignment horizontal="center" wrapText="1"/>
    </xf>
    <xf numFmtId="165" fontId="112" fillId="0" borderId="6" xfId="2" applyNumberFormat="1" applyFont="1" applyBorder="1" applyAlignment="1">
      <alignment horizontal="left" wrapText="1"/>
    </xf>
    <xf numFmtId="0" fontId="14" fillId="7" borderId="23" xfId="0" applyFont="1" applyFill="1" applyBorder="1" applyAlignment="1">
      <alignment horizontal="center" wrapText="1"/>
    </xf>
    <xf numFmtId="49" fontId="116" fillId="0" borderId="5" xfId="0" applyNumberFormat="1" applyFont="1" applyBorder="1"/>
    <xf numFmtId="9" fontId="0" fillId="9" borderId="19" xfId="3" applyFont="1" applyFill="1" applyBorder="1"/>
    <xf numFmtId="39" fontId="116" fillId="0" borderId="0" xfId="0" applyNumberFormat="1" applyFont="1" applyBorder="1"/>
    <xf numFmtId="43" fontId="112" fillId="0" borderId="6" xfId="1" applyFont="1" applyBorder="1" applyAlignment="1">
      <alignment horizontal="right" wrapText="1"/>
    </xf>
    <xf numFmtId="0" fontId="33" fillId="5" borderId="19" xfId="0" applyFont="1" applyFill="1" applyBorder="1" applyAlignment="1">
      <alignment horizontal="center" wrapText="1"/>
    </xf>
    <xf numFmtId="0" fontId="33" fillId="2" borderId="21" xfId="0" applyFont="1" applyFill="1" applyBorder="1" applyAlignment="1">
      <alignment horizontal="center" wrapText="1"/>
    </xf>
    <xf numFmtId="165" fontId="34" fillId="8" borderId="62" xfId="2" applyNumberFormat="1" applyFont="1" applyFill="1" applyBorder="1"/>
    <xf numFmtId="9" fontId="4" fillId="0" borderId="0" xfId="3" applyFont="1"/>
    <xf numFmtId="165" fontId="119" fillId="0" borderId="0" xfId="0" applyNumberFormat="1" applyFont="1"/>
    <xf numFmtId="165" fontId="109" fillId="0" borderId="0" xfId="0" applyNumberFormat="1" applyFont="1"/>
    <xf numFmtId="165" fontId="46" fillId="0" borderId="0" xfId="0" applyNumberFormat="1" applyFont="1"/>
    <xf numFmtId="178" fontId="46" fillId="0" borderId="0" xfId="0" applyNumberFormat="1" applyFont="1"/>
    <xf numFmtId="0" fontId="0" fillId="9" borderId="0" xfId="0" applyFill="1"/>
    <xf numFmtId="9" fontId="46" fillId="0" borderId="0" xfId="3" applyFont="1"/>
    <xf numFmtId="165" fontId="118" fillId="0" borderId="0" xfId="2" applyNumberFormat="1" applyFont="1" applyAlignment="1">
      <alignment wrapText="1"/>
    </xf>
    <xf numFmtId="165" fontId="4" fillId="12" borderId="13" xfId="2" applyNumberFormat="1" applyFont="1" applyFill="1" applyBorder="1"/>
    <xf numFmtId="165" fontId="9" fillId="0" borderId="6" xfId="2" applyNumberFormat="1" applyFont="1" applyBorder="1" applyAlignment="1">
      <alignment horizontal="left" wrapText="1"/>
    </xf>
    <xf numFmtId="9" fontId="109" fillId="0" borderId="13" xfId="3" applyFont="1" applyBorder="1"/>
    <xf numFmtId="165" fontId="5" fillId="8" borderId="15" xfId="2" applyNumberFormat="1" applyFont="1" applyFill="1" applyBorder="1"/>
    <xf numFmtId="165" fontId="4" fillId="12" borderId="15" xfId="3" applyNumberFormat="1" applyFont="1" applyFill="1" applyBorder="1"/>
    <xf numFmtId="179" fontId="24" fillId="0" borderId="6" xfId="711" applyNumberFormat="1" applyFont="1" applyFill="1" applyBorder="1" applyAlignment="1">
      <alignment horizontal="left" vertical="top" wrapText="1"/>
    </xf>
    <xf numFmtId="9" fontId="0" fillId="12" borderId="15" xfId="3" applyFont="1" applyFill="1" applyBorder="1"/>
    <xf numFmtId="179" fontId="15" fillId="7" borderId="19" xfId="711" applyNumberFormat="1" applyFont="1" applyFill="1" applyBorder="1" applyAlignment="1">
      <alignment horizontal="center" vertical="top" wrapText="1"/>
    </xf>
    <xf numFmtId="179" fontId="15" fillId="7" borderId="65" xfId="711" applyNumberFormat="1" applyFont="1" applyFill="1" applyBorder="1" applyAlignment="1">
      <alignment horizontal="center" vertical="top" wrapText="1"/>
    </xf>
    <xf numFmtId="0" fontId="8" fillId="0" borderId="4" xfId="0" applyFont="1" applyBorder="1" applyAlignment="1">
      <alignment wrapText="1"/>
    </xf>
    <xf numFmtId="0" fontId="120" fillId="0" borderId="4" xfId="0" applyFont="1" applyBorder="1" applyAlignment="1">
      <alignment wrapText="1"/>
    </xf>
    <xf numFmtId="0" fontId="8" fillId="0" borderId="5" xfId="0" applyFont="1" applyBorder="1" applyAlignment="1">
      <alignment wrapText="1"/>
    </xf>
    <xf numFmtId="165" fontId="5" fillId="8" borderId="15" xfId="3" applyNumberFormat="1" applyFont="1" applyFill="1" applyBorder="1"/>
    <xf numFmtId="165" fontId="122" fillId="0" borderId="6" xfId="2" applyNumberFormat="1" applyFont="1" applyBorder="1" applyAlignment="1">
      <alignment horizontal="left" wrapText="1"/>
    </xf>
    <xf numFmtId="165" fontId="0" fillId="12" borderId="5" xfId="2" applyNumberFormat="1" applyFont="1" applyFill="1" applyBorder="1"/>
    <xf numFmtId="165" fontId="117" fillId="0" borderId="0" xfId="2" applyNumberFormat="1" applyFont="1" applyAlignment="1">
      <alignment horizontal="center" vertical="center"/>
    </xf>
    <xf numFmtId="165" fontId="4" fillId="0" borderId="0" xfId="2" applyNumberFormat="1" applyFont="1"/>
    <xf numFmtId="0" fontId="7" fillId="0" borderId="0" xfId="0" applyFont="1" applyAlignment="1">
      <alignment wrapText="1"/>
    </xf>
    <xf numFmtId="165" fontId="121" fillId="0" borderId="0" xfId="0" applyNumberFormat="1" applyFont="1"/>
    <xf numFmtId="0" fontId="1" fillId="75" borderId="10" xfId="54" applyFont="1" applyFill="1" applyBorder="1"/>
    <xf numFmtId="39" fontId="1" fillId="75" borderId="10" xfId="54" applyNumberFormat="1" applyFont="1" applyFill="1" applyBorder="1"/>
    <xf numFmtId="0" fontId="9" fillId="76" borderId="5" xfId="0" applyFont="1" applyFill="1" applyBorder="1" applyAlignment="1"/>
    <xf numFmtId="0" fontId="112" fillId="76" borderId="0" xfId="0" applyFont="1" applyFill="1"/>
    <xf numFmtId="0" fontId="0" fillId="76" borderId="0" xfId="0" applyFill="1"/>
    <xf numFmtId="165" fontId="112" fillId="0" borderId="0" xfId="2" applyNumberFormat="1" applyFont="1"/>
    <xf numFmtId="165" fontId="0" fillId="77" borderId="5" xfId="2" applyNumberFormat="1" applyFont="1" applyFill="1" applyBorder="1"/>
    <xf numFmtId="0" fontId="3" fillId="8" borderId="4" xfId="0" applyFont="1" applyFill="1" applyBorder="1" applyAlignment="1">
      <alignment wrapText="1"/>
    </xf>
    <xf numFmtId="0" fontId="0" fillId="8" borderId="5" xfId="0" applyFill="1" applyBorder="1"/>
    <xf numFmtId="0" fontId="0" fillId="8" borderId="65" xfId="0" applyFill="1" applyBorder="1"/>
    <xf numFmtId="49" fontId="123" fillId="5" borderId="66" xfId="0" applyNumberFormat="1" applyFont="1" applyFill="1" applyBorder="1"/>
    <xf numFmtId="49" fontId="123" fillId="5" borderId="67" xfId="0" applyNumberFormat="1" applyFont="1" applyFill="1" applyBorder="1"/>
    <xf numFmtId="0" fontId="7" fillId="0" borderId="15" xfId="0" applyFont="1" applyFill="1" applyBorder="1" applyAlignment="1" applyProtection="1">
      <alignment horizontal="center" vertical="center" wrapText="1"/>
      <protection locked="0"/>
    </xf>
    <xf numFmtId="165" fontId="19" fillId="5" borderId="10" xfId="2" applyNumberFormat="1" applyFont="1" applyFill="1" applyBorder="1"/>
    <xf numFmtId="37" fontId="1" fillId="75" borderId="10" xfId="54" applyNumberFormat="1" applyFont="1" applyFill="1" applyBorder="1"/>
    <xf numFmtId="178" fontId="0" fillId="0" borderId="0" xfId="3" applyNumberFormat="1" applyFont="1"/>
    <xf numFmtId="0" fontId="124" fillId="75" borderId="10" xfId="54" applyFont="1" applyFill="1" applyBorder="1"/>
    <xf numFmtId="0" fontId="0" fillId="13" borderId="0" xfId="0" applyFill="1"/>
    <xf numFmtId="0" fontId="0" fillId="75" borderId="10" xfId="54" applyFont="1" applyFill="1" applyBorder="1"/>
    <xf numFmtId="0" fontId="125" fillId="2" borderId="15" xfId="0" applyFont="1" applyFill="1" applyBorder="1" applyAlignment="1" applyProtection="1">
      <alignment horizontal="center" vertical="center" wrapText="1"/>
      <protection locked="0"/>
    </xf>
    <xf numFmtId="0" fontId="125" fillId="5" borderId="15" xfId="0" applyFont="1" applyFill="1" applyBorder="1" applyAlignment="1" applyProtection="1">
      <alignment horizontal="center" vertical="center" wrapText="1"/>
      <protection locked="0"/>
    </xf>
    <xf numFmtId="9" fontId="32" fillId="0" borderId="0" xfId="3" applyFont="1" applyFill="1" applyBorder="1"/>
    <xf numFmtId="9" fontId="4" fillId="0" borderId="0" xfId="3" applyFont="1" applyFill="1" applyBorder="1"/>
    <xf numFmtId="165" fontId="5" fillId="8" borderId="0" xfId="0" applyNumberFormat="1" applyFont="1" applyFill="1"/>
    <xf numFmtId="0" fontId="108" fillId="0" borderId="4" xfId="0" applyFont="1" applyBorder="1" applyAlignment="1">
      <alignment wrapText="1"/>
    </xf>
    <xf numFmtId="0" fontId="128" fillId="0" borderId="77" xfId="0" applyFont="1" applyBorder="1" applyAlignment="1">
      <alignment horizontal="left" wrapText="1"/>
    </xf>
    <xf numFmtId="9" fontId="110" fillId="0" borderId="77" xfId="3" applyFont="1" applyFill="1" applyBorder="1" applyAlignment="1">
      <alignment horizontal="center" vertical="center"/>
    </xf>
    <xf numFmtId="165" fontId="112" fillId="76" borderId="77" xfId="2" applyNumberFormat="1" applyFont="1" applyFill="1" applyBorder="1" applyAlignment="1">
      <alignment horizontal="center" vertical="center"/>
    </xf>
    <xf numFmtId="0" fontId="111" fillId="0" borderId="77" xfId="0" applyFont="1" applyFill="1" applyBorder="1" applyAlignment="1">
      <alignment horizontal="center" vertical="center" wrapText="1"/>
    </xf>
    <xf numFmtId="165" fontId="127" fillId="76" borderId="77" xfId="2" applyNumberFormat="1" applyFont="1" applyFill="1" applyBorder="1" applyAlignment="1">
      <alignment horizontal="center" vertical="center"/>
    </xf>
    <xf numFmtId="0" fontId="110" fillId="0" borderId="77" xfId="0" applyFont="1" applyFill="1" applyBorder="1" applyAlignment="1">
      <alignment horizontal="center" vertical="center"/>
    </xf>
    <xf numFmtId="0" fontId="110" fillId="0" borderId="77" xfId="0" applyFont="1" applyFill="1" applyBorder="1" applyAlignment="1">
      <alignment horizontal="center" vertical="center" wrapText="1"/>
    </xf>
    <xf numFmtId="9" fontId="0" fillId="0" borderId="65" xfId="3" applyFont="1" applyBorder="1"/>
    <xf numFmtId="0" fontId="125" fillId="0" borderId="15" xfId="0" applyFont="1" applyFill="1" applyBorder="1" applyAlignment="1" applyProtection="1">
      <alignment horizontal="center" vertical="center" wrapText="1"/>
      <protection locked="0"/>
    </xf>
    <xf numFmtId="0" fontId="14" fillId="7" borderId="24" xfId="0" applyFont="1" applyFill="1" applyBorder="1" applyAlignment="1">
      <alignment horizontal="center" wrapText="1"/>
    </xf>
    <xf numFmtId="0" fontId="128" fillId="0" borderId="33" xfId="0" applyFont="1" applyBorder="1" applyAlignment="1">
      <alignment horizontal="left" wrapText="1"/>
    </xf>
    <xf numFmtId="9" fontId="0" fillId="0" borderId="0" xfId="0" applyNumberFormat="1"/>
    <xf numFmtId="0" fontId="33" fillId="0" borderId="17" xfId="0" applyFont="1" applyBorder="1" applyAlignment="1">
      <alignment horizontal="center" wrapText="1"/>
    </xf>
    <xf numFmtId="0" fontId="33" fillId="5" borderId="19" xfId="0" applyFont="1" applyFill="1" applyBorder="1" applyAlignment="1">
      <alignment horizontal="center" wrapText="1"/>
    </xf>
    <xf numFmtId="0" fontId="33" fillId="2" borderId="21" xfId="0" applyFont="1" applyFill="1" applyBorder="1" applyAlignment="1">
      <alignment horizontal="center" wrapText="1"/>
    </xf>
    <xf numFmtId="0" fontId="16" fillId="0" borderId="0" xfId="0" applyFont="1" applyAlignment="1">
      <alignment horizontal="left"/>
    </xf>
    <xf numFmtId="165" fontId="46" fillId="0" borderId="0" xfId="0" applyNumberFormat="1" applyFont="1" applyFill="1" applyBorder="1"/>
    <xf numFmtId="9" fontId="107" fillId="0" borderId="5" xfId="3" applyFont="1" applyFill="1" applyBorder="1"/>
    <xf numFmtId="165" fontId="110" fillId="76" borderId="77" xfId="2" applyNumberFormat="1" applyFont="1" applyFill="1" applyBorder="1" applyAlignment="1">
      <alignment horizontal="center" vertical="center"/>
    </xf>
    <xf numFmtId="0" fontId="32" fillId="7" borderId="65" xfId="0" applyFont="1" applyFill="1" applyBorder="1"/>
    <xf numFmtId="165" fontId="114" fillId="0" borderId="11" xfId="2" applyNumberFormat="1" applyFont="1" applyBorder="1" applyAlignment="1">
      <alignment horizontal="center" vertical="center"/>
    </xf>
    <xf numFmtId="9" fontId="29" fillId="12" borderId="77" xfId="3" applyFont="1" applyFill="1" applyBorder="1" applyAlignment="1">
      <alignment horizontal="center" vertical="center"/>
    </xf>
    <xf numFmtId="9" fontId="29" fillId="12" borderId="81" xfId="3" applyFont="1" applyFill="1" applyBorder="1" applyAlignment="1">
      <alignment horizontal="center" vertical="center"/>
    </xf>
    <xf numFmtId="9" fontId="46" fillId="12" borderId="77" xfId="3" applyFont="1" applyFill="1" applyBorder="1"/>
    <xf numFmtId="9" fontId="46" fillId="12" borderId="81" xfId="3" applyFont="1" applyFill="1" applyBorder="1"/>
    <xf numFmtId="9" fontId="46" fillId="12" borderId="67" xfId="3" applyFont="1" applyFill="1" applyBorder="1"/>
    <xf numFmtId="9" fontId="107" fillId="12" borderId="77" xfId="3" applyFont="1" applyFill="1" applyBorder="1"/>
    <xf numFmtId="9" fontId="46" fillId="12" borderId="82" xfId="3" applyFont="1" applyFill="1" applyBorder="1"/>
    <xf numFmtId="9" fontId="107" fillId="12" borderId="79" xfId="3" applyFont="1" applyFill="1" applyBorder="1"/>
    <xf numFmtId="9" fontId="46" fillId="12" borderId="79" xfId="3" applyFont="1" applyFill="1" applyBorder="1"/>
    <xf numFmtId="9" fontId="46" fillId="12" borderId="83" xfId="3" applyFont="1" applyFill="1" applyBorder="1"/>
    <xf numFmtId="9" fontId="31" fillId="12" borderId="66" xfId="3" applyFont="1" applyFill="1" applyBorder="1"/>
    <xf numFmtId="9" fontId="31" fillId="12" borderId="73" xfId="3" applyFont="1" applyFill="1" applyBorder="1"/>
    <xf numFmtId="0" fontId="31" fillId="12" borderId="73" xfId="0" applyFont="1" applyFill="1" applyBorder="1"/>
    <xf numFmtId="0" fontId="31" fillId="7" borderId="73" xfId="0" applyFont="1" applyFill="1" applyBorder="1"/>
    <xf numFmtId="0" fontId="31" fillId="7" borderId="80" xfId="0" applyFont="1" applyFill="1" applyBorder="1"/>
    <xf numFmtId="9" fontId="110" fillId="12" borderId="67" xfId="3" applyFont="1" applyFill="1" applyBorder="1" applyAlignment="1">
      <alignment horizontal="center" vertical="center"/>
    </xf>
    <xf numFmtId="9" fontId="110" fillId="12" borderId="77" xfId="3" applyFont="1" applyFill="1" applyBorder="1" applyAlignment="1">
      <alignment horizontal="center" vertical="center"/>
    </xf>
    <xf numFmtId="9" fontId="111" fillId="12" borderId="77" xfId="3" applyFont="1" applyFill="1" applyBorder="1" applyAlignment="1">
      <alignment horizontal="center" vertical="center"/>
    </xf>
    <xf numFmtId="165" fontId="30" fillId="0" borderId="11" xfId="2" applyNumberFormat="1" applyFont="1" applyBorder="1" applyAlignment="1">
      <alignment horizontal="center" vertical="center"/>
    </xf>
    <xf numFmtId="0" fontId="15" fillId="76" borderId="77" xfId="0" applyFont="1" applyFill="1" applyBorder="1" applyAlignment="1">
      <alignment horizontal="center" vertical="center" wrapText="1"/>
    </xf>
    <xf numFmtId="0" fontId="110" fillId="76" borderId="77" xfId="0" applyFont="1" applyFill="1" applyBorder="1" applyAlignment="1">
      <alignment horizontal="center" vertical="center"/>
    </xf>
    <xf numFmtId="165" fontId="114" fillId="76" borderId="11" xfId="2" applyNumberFormat="1" applyFont="1" applyFill="1" applyBorder="1" applyAlignment="1">
      <alignment horizontal="center" vertical="center"/>
    </xf>
    <xf numFmtId="9" fontId="110" fillId="76" borderId="67" xfId="3" applyFont="1" applyFill="1" applyBorder="1" applyAlignment="1">
      <alignment horizontal="center" vertical="center"/>
    </xf>
    <xf numFmtId="9" fontId="110" fillId="76" borderId="77" xfId="3" applyFont="1" applyFill="1" applyBorder="1" applyAlignment="1">
      <alignment horizontal="center" vertical="center"/>
    </xf>
    <xf numFmtId="9" fontId="29" fillId="76" borderId="77" xfId="3" applyFont="1" applyFill="1" applyBorder="1" applyAlignment="1">
      <alignment horizontal="center" vertical="center"/>
    </xf>
    <xf numFmtId="9" fontId="29" fillId="76" borderId="81" xfId="3" applyFont="1" applyFill="1" applyBorder="1" applyAlignment="1">
      <alignment horizontal="center" vertical="center"/>
    </xf>
    <xf numFmtId="0" fontId="130" fillId="76" borderId="77" xfId="0" applyFont="1" applyFill="1" applyBorder="1" applyAlignment="1">
      <alignment horizontal="center" vertical="center" wrapText="1"/>
    </xf>
    <xf numFmtId="165" fontId="30" fillId="76" borderId="30" xfId="2" applyNumberFormat="1" applyFont="1" applyFill="1" applyBorder="1" applyAlignment="1">
      <alignment horizontal="center" vertical="center"/>
    </xf>
    <xf numFmtId="165" fontId="30" fillId="76" borderId="11" xfId="2" applyNumberFormat="1" applyFont="1" applyFill="1" applyBorder="1" applyAlignment="1">
      <alignment horizontal="center" vertical="center"/>
    </xf>
    <xf numFmtId="0" fontId="33" fillId="0" borderId="29" xfId="0" applyFont="1" applyBorder="1" applyAlignment="1">
      <alignment horizontal="center" wrapText="1"/>
    </xf>
    <xf numFmtId="0" fontId="113" fillId="7" borderId="5" xfId="0" applyFont="1" applyFill="1" applyBorder="1" applyAlignment="1">
      <alignment horizontal="center" vertical="center" wrapText="1"/>
    </xf>
    <xf numFmtId="165" fontId="30" fillId="0" borderId="84" xfId="2" applyNumberFormat="1" applyFont="1" applyBorder="1" applyAlignment="1">
      <alignment horizontal="center" vertical="center"/>
    </xf>
    <xf numFmtId="165" fontId="30" fillId="0" borderId="85" xfId="2" applyNumberFormat="1" applyFont="1" applyBorder="1" applyAlignment="1">
      <alignment horizontal="center" vertical="center"/>
    </xf>
    <xf numFmtId="165" fontId="30" fillId="0" borderId="86" xfId="2" applyNumberFormat="1" applyFont="1" applyBorder="1" applyAlignment="1">
      <alignment horizontal="center" vertical="center"/>
    </xf>
    <xf numFmtId="0" fontId="114" fillId="0" borderId="88" xfId="0" applyFont="1" applyBorder="1" applyAlignment="1">
      <alignment horizontal="center" vertical="center"/>
    </xf>
    <xf numFmtId="165" fontId="34" fillId="0" borderId="88" xfId="2" applyNumberFormat="1" applyFont="1" applyBorder="1"/>
    <xf numFmtId="165" fontId="34" fillId="0" borderId="87" xfId="2" applyNumberFormat="1" applyFont="1" applyBorder="1"/>
    <xf numFmtId="165" fontId="31" fillId="0" borderId="0" xfId="2" applyNumberFormat="1" applyFont="1" applyAlignment="1">
      <alignment wrapText="1"/>
    </xf>
    <xf numFmtId="165" fontId="133" fillId="0" borderId="0" xfId="2" applyNumberFormat="1" applyFont="1" applyAlignment="1">
      <alignment wrapText="1"/>
    </xf>
    <xf numFmtId="9" fontId="34" fillId="8" borderId="62" xfId="3" applyFont="1" applyFill="1" applyBorder="1"/>
    <xf numFmtId="165" fontId="0" fillId="13" borderId="0" xfId="2" applyNumberFormat="1" applyFont="1" applyFill="1"/>
    <xf numFmtId="165" fontId="29" fillId="0" borderId="0" xfId="0" applyNumberFormat="1" applyFont="1" applyAlignment="1">
      <alignment horizontal="center" vertical="center"/>
    </xf>
    <xf numFmtId="9" fontId="31" fillId="0" borderId="0" xfId="3" applyFont="1"/>
    <xf numFmtId="165" fontId="135" fillId="0" borderId="0" xfId="2" applyNumberFormat="1" applyFont="1"/>
    <xf numFmtId="0" fontId="8" fillId="14" borderId="2" xfId="0" applyFont="1" applyFill="1" applyBorder="1"/>
    <xf numFmtId="0" fontId="8" fillId="14" borderId="3" xfId="0" applyFont="1" applyFill="1" applyBorder="1"/>
    <xf numFmtId="0" fontId="23" fillId="8" borderId="0" xfId="0" applyFont="1" applyFill="1" applyBorder="1"/>
    <xf numFmtId="9" fontId="23" fillId="8" borderId="0" xfId="3" applyFont="1" applyFill="1" applyBorder="1"/>
    <xf numFmtId="165" fontId="0" fillId="0" borderId="0" xfId="0" applyNumberFormat="1" applyAlignment="1"/>
    <xf numFmtId="0" fontId="7" fillId="0" borderId="0" xfId="0" applyFont="1" applyAlignment="1">
      <alignment horizontal="left" wrapText="1"/>
    </xf>
    <xf numFmtId="0" fontId="7" fillId="5" borderId="15"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49" fontId="123" fillId="0" borderId="67" xfId="0" applyNumberFormat="1" applyFont="1" applyFill="1" applyBorder="1"/>
    <xf numFmtId="9" fontId="0" fillId="12" borderId="5" xfId="3" applyFont="1" applyFill="1" applyBorder="1"/>
    <xf numFmtId="9" fontId="0" fillId="12" borderId="6" xfId="3" applyFont="1" applyFill="1" applyBorder="1"/>
    <xf numFmtId="0" fontId="33" fillId="0" borderId="16" xfId="0" applyFont="1" applyBorder="1" applyAlignment="1">
      <alignment horizontal="center" wrapText="1"/>
    </xf>
    <xf numFmtId="0" fontId="33" fillId="0" borderId="17" xfId="0" applyFont="1" applyBorder="1" applyAlignment="1">
      <alignment horizontal="center" wrapText="1"/>
    </xf>
    <xf numFmtId="0" fontId="33" fillId="5" borderId="18" xfId="0" applyFont="1" applyFill="1" applyBorder="1" applyAlignment="1">
      <alignment horizontal="center" wrapText="1"/>
    </xf>
    <xf numFmtId="0" fontId="33" fillId="5" borderId="19" xfId="0" applyFont="1" applyFill="1" applyBorder="1" applyAlignment="1">
      <alignment horizontal="center" wrapText="1"/>
    </xf>
    <xf numFmtId="0" fontId="33" fillId="2" borderId="20" xfId="0" applyFont="1" applyFill="1" applyBorder="1" applyAlignment="1">
      <alignment horizontal="center" wrapText="1"/>
    </xf>
    <xf numFmtId="0" fontId="33" fillId="2" borderId="21" xfId="0" applyFont="1" applyFill="1" applyBorder="1" applyAlignment="1">
      <alignment horizontal="center" wrapText="1"/>
    </xf>
    <xf numFmtId="0" fontId="132" fillId="0" borderId="0" xfId="0" applyFont="1" applyAlignment="1">
      <alignment horizontal="left" wrapText="1"/>
    </xf>
    <xf numFmtId="0" fontId="7" fillId="0" borderId="0" xfId="0" applyFont="1" applyAlignment="1">
      <alignment horizontal="left" wrapText="1"/>
    </xf>
    <xf numFmtId="0" fontId="0" fillId="0" borderId="0" xfId="0" applyAlignment="1">
      <alignment horizontal="left"/>
    </xf>
    <xf numFmtId="0" fontId="16" fillId="0" borderId="0" xfId="0" applyFont="1" applyAlignment="1">
      <alignment horizontal="left"/>
    </xf>
    <xf numFmtId="0" fontId="10" fillId="0" borderId="16" xfId="0" applyFont="1" applyBorder="1" applyAlignment="1">
      <alignment horizontal="center" wrapText="1"/>
    </xf>
    <xf numFmtId="0" fontId="10" fillId="0" borderId="17" xfId="0" applyFont="1" applyBorder="1" applyAlignment="1">
      <alignment horizontal="center" wrapText="1"/>
    </xf>
    <xf numFmtId="0" fontId="10" fillId="5" borderId="18" xfId="0" applyFont="1" applyFill="1" applyBorder="1" applyAlignment="1">
      <alignment horizontal="center" wrapText="1"/>
    </xf>
    <xf numFmtId="0" fontId="10" fillId="5" borderId="19" xfId="0" applyFont="1" applyFill="1" applyBorder="1" applyAlignment="1">
      <alignment horizontal="center" wrapText="1"/>
    </xf>
    <xf numFmtId="0" fontId="10" fillId="2" borderId="18" xfId="0" applyFont="1" applyFill="1" applyBorder="1" applyAlignment="1">
      <alignment horizontal="center" wrapText="1"/>
    </xf>
    <xf numFmtId="0" fontId="10" fillId="2" borderId="19" xfId="0" applyFont="1" applyFill="1" applyBorder="1" applyAlignment="1">
      <alignment horizontal="center" wrapText="1"/>
    </xf>
    <xf numFmtId="179" fontId="15" fillId="7" borderId="65" xfId="711" applyNumberFormat="1" applyFont="1" applyFill="1" applyBorder="1" applyAlignment="1">
      <alignment horizontal="center" vertical="top" wrapText="1"/>
    </xf>
    <xf numFmtId="179" fontId="15" fillId="7" borderId="19" xfId="711" applyNumberFormat="1" applyFont="1" applyFill="1" applyBorder="1" applyAlignment="1">
      <alignment horizontal="center" vertical="top" wrapText="1"/>
    </xf>
    <xf numFmtId="0" fontId="109" fillId="0" borderId="0" xfId="0" applyFont="1"/>
    <xf numFmtId="0" fontId="120" fillId="0" borderId="0" xfId="0" applyFont="1" applyAlignment="1">
      <alignment horizontal="left" wrapText="1"/>
    </xf>
    <xf numFmtId="0" fontId="136" fillId="0" borderId="0" xfId="0" applyFont="1" applyAlignment="1">
      <alignment horizontal="left" wrapText="1"/>
    </xf>
    <xf numFmtId="0" fontId="138" fillId="7" borderId="18" xfId="0" applyFont="1" applyFill="1" applyBorder="1" applyAlignment="1">
      <alignment horizontal="center" wrapText="1"/>
    </xf>
    <xf numFmtId="165" fontId="3" fillId="8" borderId="13" xfId="2" applyNumberFormat="1" applyFont="1" applyFill="1" applyBorder="1"/>
    <xf numFmtId="165" fontId="5" fillId="8" borderId="13" xfId="2" applyNumberFormat="1" applyFont="1" applyFill="1" applyBorder="1"/>
    <xf numFmtId="165" fontId="0" fillId="0" borderId="15" xfId="2" applyNumberFormat="1" applyFont="1" applyFill="1" applyBorder="1"/>
    <xf numFmtId="9" fontId="0" fillId="0" borderId="13" xfId="3" applyFont="1" applyFill="1" applyBorder="1"/>
    <xf numFmtId="165" fontId="0" fillId="0" borderId="5" xfId="2" applyNumberFormat="1" applyFont="1" applyFill="1" applyBorder="1"/>
    <xf numFmtId="9" fontId="0" fillId="0" borderId="6" xfId="3" applyFont="1" applyFill="1" applyBorder="1"/>
    <xf numFmtId="9" fontId="0" fillId="0" borderId="5" xfId="3" applyFont="1" applyFill="1" applyBorder="1"/>
    <xf numFmtId="165" fontId="0" fillId="0" borderId="13" xfId="2" applyNumberFormat="1" applyFont="1" applyFill="1" applyBorder="1"/>
    <xf numFmtId="9" fontId="0" fillId="0" borderId="31" xfId="3" applyFont="1" applyFill="1" applyBorder="1"/>
    <xf numFmtId="37" fontId="141" fillId="0" borderId="0" xfId="0" applyNumberFormat="1" applyFont="1"/>
    <xf numFmtId="0" fontId="12" fillId="0" borderId="0" xfId="0" applyFont="1"/>
    <xf numFmtId="183" fontId="142" fillId="0" borderId="0" xfId="2" applyNumberFormat="1" applyFont="1"/>
    <xf numFmtId="165" fontId="142" fillId="0" borderId="0" xfId="2" applyNumberFormat="1" applyFont="1"/>
    <xf numFmtId="0" fontId="5" fillId="8" borderId="0" xfId="0" applyFont="1" applyFill="1"/>
    <xf numFmtId="9" fontId="5" fillId="8" borderId="5" xfId="3" applyFont="1" applyFill="1" applyBorder="1"/>
    <xf numFmtId="165" fontId="0" fillId="12" borderId="24" xfId="2" applyNumberFormat="1" applyFont="1" applyFill="1" applyBorder="1"/>
    <xf numFmtId="165" fontId="0" fillId="9" borderId="89" xfId="2" applyNumberFormat="1" applyFont="1" applyFill="1" applyBorder="1"/>
    <xf numFmtId="0" fontId="12" fillId="0" borderId="1" xfId="0" applyFont="1" applyBorder="1"/>
    <xf numFmtId="165" fontId="12" fillId="0" borderId="3" xfId="2" applyNumberFormat="1" applyFont="1" applyBorder="1"/>
    <xf numFmtId="0" fontId="12" fillId="0" borderId="4" xfId="0" applyFont="1" applyBorder="1"/>
    <xf numFmtId="165" fontId="12" fillId="0" borderId="6" xfId="0" applyNumberFormat="1" applyFont="1" applyBorder="1"/>
    <xf numFmtId="0" fontId="12" fillId="0" borderId="7" xfId="0" applyFont="1" applyBorder="1"/>
    <xf numFmtId="165" fontId="12" fillId="0" borderId="9" xfId="0" applyNumberFormat="1" applyFont="1" applyBorder="1"/>
    <xf numFmtId="0" fontId="4" fillId="0" borderId="1" xfId="0" applyFont="1" applyBorder="1"/>
    <xf numFmtId="0" fontId="0" fillId="0" borderId="2" xfId="0" applyBorder="1"/>
    <xf numFmtId="0" fontId="0" fillId="0" borderId="3" xfId="0" applyBorder="1"/>
    <xf numFmtId="0" fontId="7" fillId="0" borderId="4" xfId="0" applyFont="1" applyBorder="1" applyAlignment="1">
      <alignment horizontal="left" wrapText="1"/>
    </xf>
    <xf numFmtId="0" fontId="7" fillId="0" borderId="5" xfId="0" applyFont="1" applyBorder="1" applyAlignment="1">
      <alignment horizontal="left" wrapText="1"/>
    </xf>
    <xf numFmtId="0" fontId="7" fillId="0" borderId="6" xfId="0" applyFont="1" applyBorder="1" applyAlignment="1">
      <alignment horizontal="left" wrapText="1"/>
    </xf>
    <xf numFmtId="0" fontId="4" fillId="0" borderId="4" xfId="0" applyFont="1" applyBorder="1"/>
    <xf numFmtId="0" fontId="0" fillId="0" borderId="5" xfId="0" applyBorder="1"/>
    <xf numFmtId="0" fontId="0" fillId="0" borderId="6" xfId="0" applyBorder="1"/>
    <xf numFmtId="0" fontId="7" fillId="0" borderId="7" xfId="0" applyFont="1" applyBorder="1" applyAlignment="1">
      <alignment horizontal="left" wrapText="1"/>
    </xf>
    <xf numFmtId="0" fontId="7" fillId="0" borderId="8" xfId="0" applyFont="1" applyBorder="1" applyAlignment="1">
      <alignment horizontal="left" wrapText="1"/>
    </xf>
    <xf numFmtId="0" fontId="7" fillId="0" borderId="9" xfId="0" applyFont="1" applyBorder="1" applyAlignment="1">
      <alignment horizontal="left" wrapText="1"/>
    </xf>
    <xf numFmtId="0" fontId="8" fillId="14" borderId="90" xfId="0" applyFont="1" applyFill="1" applyBorder="1"/>
    <xf numFmtId="0" fontId="0" fillId="0" borderId="1" xfId="0" applyBorder="1" applyAlignment="1">
      <alignment horizontal="left" wrapText="1"/>
    </xf>
    <xf numFmtId="0" fontId="0" fillId="0" borderId="2"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165" fontId="8" fillId="0" borderId="3" xfId="2" applyNumberFormat="1" applyFont="1" applyBorder="1" applyAlignment="1">
      <alignment horizontal="left" wrapText="1"/>
    </xf>
    <xf numFmtId="165" fontId="4" fillId="0" borderId="9" xfId="2" applyNumberFormat="1" applyFont="1" applyBorder="1" applyAlignment="1">
      <alignment wrapText="1"/>
    </xf>
    <xf numFmtId="0" fontId="7" fillId="0" borderId="91" xfId="0" applyFont="1" applyBorder="1" applyAlignment="1">
      <alignment horizontal="left" wrapText="1"/>
    </xf>
    <xf numFmtId="0" fontId="7" fillId="0" borderId="92" xfId="0" applyFont="1" applyBorder="1" applyAlignment="1">
      <alignment horizontal="left" wrapText="1"/>
    </xf>
    <xf numFmtId="0" fontId="7" fillId="0" borderId="93" xfId="0" applyFont="1" applyBorder="1" applyAlignment="1">
      <alignment horizontal="left" wrapText="1"/>
    </xf>
    <xf numFmtId="0" fontId="8" fillId="14" borderId="27" xfId="0" applyFont="1" applyFill="1" applyBorder="1"/>
    <xf numFmtId="0" fontId="7" fillId="2" borderId="24" xfId="0" applyFont="1" applyFill="1" applyBorder="1" applyAlignment="1">
      <alignment wrapText="1"/>
    </xf>
    <xf numFmtId="0" fontId="7" fillId="2" borderId="78"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13" fillId="2" borderId="24" xfId="0" applyFont="1" applyFill="1" applyBorder="1" applyAlignment="1">
      <alignment wrapText="1"/>
    </xf>
    <xf numFmtId="0" fontId="7" fillId="0" borderId="1" xfId="0" applyFont="1" applyBorder="1" applyAlignment="1">
      <alignment horizontal="left" wrapText="1"/>
    </xf>
    <xf numFmtId="0" fontId="7" fillId="0" borderId="2" xfId="0" applyFont="1" applyBorder="1" applyAlignment="1">
      <alignment horizontal="left" wrapText="1"/>
    </xf>
    <xf numFmtId="165" fontId="0" fillId="0" borderId="2" xfId="2" applyNumberFormat="1" applyFont="1" applyBorder="1"/>
    <xf numFmtId="9" fontId="0" fillId="0" borderId="2" xfId="0" applyNumberFormat="1" applyBorder="1"/>
    <xf numFmtId="0" fontId="126" fillId="0" borderId="7" xfId="0" applyFont="1" applyBorder="1" applyAlignment="1">
      <alignment horizontal="left" wrapText="1"/>
    </xf>
    <xf numFmtId="0" fontId="126" fillId="0" borderId="8" xfId="0" applyFont="1" applyBorder="1" applyAlignment="1">
      <alignment horizontal="left" wrapText="1"/>
    </xf>
    <xf numFmtId="0" fontId="139" fillId="0" borderId="1" xfId="0" applyFont="1" applyBorder="1" applyAlignment="1">
      <alignment horizontal="left" wrapText="1"/>
    </xf>
    <xf numFmtId="0" fontId="139" fillId="0" borderId="2" xfId="0" applyFont="1" applyBorder="1" applyAlignment="1">
      <alignment horizontal="left" wrapText="1"/>
    </xf>
    <xf numFmtId="0" fontId="140" fillId="0" borderId="4" xfId="0" applyFont="1" applyBorder="1" applyAlignment="1">
      <alignment horizontal="left" wrapText="1"/>
    </xf>
    <xf numFmtId="0" fontId="140" fillId="0" borderId="5" xfId="0" applyFont="1" applyBorder="1" applyAlignment="1">
      <alignment horizontal="left" wrapText="1"/>
    </xf>
    <xf numFmtId="9" fontId="0" fillId="0" borderId="5" xfId="0" applyNumberFormat="1" applyBorder="1"/>
    <xf numFmtId="0" fontId="8" fillId="0" borderId="4" xfId="0" applyFont="1" applyBorder="1" applyAlignment="1">
      <alignment horizontal="left" wrapText="1"/>
    </xf>
    <xf numFmtId="0" fontId="8" fillId="0" borderId="5" xfId="0" applyFont="1" applyBorder="1" applyAlignment="1">
      <alignment horizontal="left" wrapText="1"/>
    </xf>
    <xf numFmtId="0" fontId="139" fillId="0" borderId="4" xfId="0" applyFont="1" applyBorder="1" applyAlignment="1">
      <alignment horizontal="left" wrapText="1"/>
    </xf>
    <xf numFmtId="0" fontId="139" fillId="0" borderId="5" xfId="0" applyFont="1" applyBorder="1" applyAlignment="1">
      <alignment horizontal="left" wrapText="1"/>
    </xf>
    <xf numFmtId="0" fontId="126" fillId="0" borderId="4" xfId="0" applyFont="1" applyBorder="1" applyAlignment="1">
      <alignment horizontal="left" wrapText="1"/>
    </xf>
    <xf numFmtId="0" fontId="126" fillId="0" borderId="5" xfId="0" applyFont="1" applyBorder="1" applyAlignment="1">
      <alignment horizontal="left" wrapText="1"/>
    </xf>
    <xf numFmtId="165" fontId="4" fillId="0" borderId="5" xfId="0" applyNumberFormat="1" applyFont="1" applyBorder="1"/>
    <xf numFmtId="0" fontId="0" fillId="0" borderId="4" xfId="0" applyBorder="1"/>
    <xf numFmtId="0" fontId="8" fillId="0" borderId="7" xfId="0" applyFont="1" applyBorder="1" applyAlignment="1">
      <alignment horizontal="left" wrapText="1"/>
    </xf>
    <xf numFmtId="0" fontId="8" fillId="0" borderId="8" xfId="0" applyFont="1" applyBorder="1" applyAlignment="1">
      <alignment horizontal="left" wrapText="1"/>
    </xf>
    <xf numFmtId="0" fontId="0" fillId="0" borderId="8" xfId="0" applyBorder="1"/>
    <xf numFmtId="165" fontId="4" fillId="0" borderId="5" xfId="2" applyNumberFormat="1" applyFont="1" applyBorder="1"/>
    <xf numFmtId="165" fontId="4" fillId="0" borderId="6" xfId="0" applyNumberFormat="1" applyFont="1" applyBorder="1"/>
    <xf numFmtId="165" fontId="4" fillId="0" borderId="6" xfId="2" applyNumberFormat="1" applyFont="1" applyBorder="1"/>
    <xf numFmtId="165" fontId="4" fillId="0" borderId="8" xfId="0" applyNumberFormat="1" applyFont="1" applyBorder="1"/>
    <xf numFmtId="165" fontId="4" fillId="0" borderId="9" xfId="0" applyNumberFormat="1" applyFont="1" applyBorder="1"/>
  </cellXfs>
  <cellStyles count="6689">
    <cellStyle name="20% - Accent1 10" xfId="1098" xr:uid="{00000000-0005-0000-0000-000000000000}"/>
    <cellStyle name="20% - Accent1 10 2" xfId="1099" xr:uid="{00000000-0005-0000-0000-000001000000}"/>
    <cellStyle name="20% - Accent1 11" xfId="1100" xr:uid="{00000000-0005-0000-0000-000002000000}"/>
    <cellStyle name="20% - Accent1 12" xfId="31" xr:uid="{00000000-0005-0000-0000-000003000000}"/>
    <cellStyle name="20% - Accent1 2" xfId="64" xr:uid="{00000000-0005-0000-0000-000004000000}"/>
    <cellStyle name="20% - Accent1 2 10" xfId="1101" xr:uid="{00000000-0005-0000-0000-000005000000}"/>
    <cellStyle name="20% - Accent1 2 2" xfId="65" xr:uid="{00000000-0005-0000-0000-000006000000}"/>
    <cellStyle name="20% - Accent1 2 3" xfId="1102" xr:uid="{00000000-0005-0000-0000-000007000000}"/>
    <cellStyle name="20% - Accent1 2 3 2" xfId="1103" xr:uid="{00000000-0005-0000-0000-000008000000}"/>
    <cellStyle name="20% - Accent1 2 3 3" xfId="1104" xr:uid="{00000000-0005-0000-0000-000009000000}"/>
    <cellStyle name="20% - Accent1 2 3 4" xfId="1105" xr:uid="{00000000-0005-0000-0000-00000A000000}"/>
    <cellStyle name="20% - Accent1 2 3 5" xfId="1106" xr:uid="{00000000-0005-0000-0000-00000B000000}"/>
    <cellStyle name="20% - Accent1 2 3 6" xfId="1107" xr:uid="{00000000-0005-0000-0000-00000C000000}"/>
    <cellStyle name="20% - Accent1 2 3 7" xfId="1108" xr:uid="{00000000-0005-0000-0000-00000D000000}"/>
    <cellStyle name="20% - Accent1 2 3 8" xfId="1109" xr:uid="{00000000-0005-0000-0000-00000E000000}"/>
    <cellStyle name="20% - Accent1 2 4" xfId="1110" xr:uid="{00000000-0005-0000-0000-00000F000000}"/>
    <cellStyle name="20% - Accent1 2 5" xfId="1111" xr:uid="{00000000-0005-0000-0000-000010000000}"/>
    <cellStyle name="20% - Accent1 2 6" xfId="1112" xr:uid="{00000000-0005-0000-0000-000011000000}"/>
    <cellStyle name="20% - Accent1 2 7" xfId="1113" xr:uid="{00000000-0005-0000-0000-000012000000}"/>
    <cellStyle name="20% - Accent1 2 8" xfId="1114" xr:uid="{00000000-0005-0000-0000-000013000000}"/>
    <cellStyle name="20% - Accent1 2 9" xfId="1115" xr:uid="{00000000-0005-0000-0000-000014000000}"/>
    <cellStyle name="20% - Accent1 2_Blood_21months_EURO" xfId="1116" xr:uid="{00000000-0005-0000-0000-000015000000}"/>
    <cellStyle name="20% - Accent1 3" xfId="66" xr:uid="{00000000-0005-0000-0000-000016000000}"/>
    <cellStyle name="20% - Accent1 3 2" xfId="1117" xr:uid="{00000000-0005-0000-0000-000017000000}"/>
    <cellStyle name="20% - Accent1 3_Budget incorporated 2011-2012 last101011" xfId="1118" xr:uid="{00000000-0005-0000-0000-000018000000}"/>
    <cellStyle name="20% - Accent1 4" xfId="67" xr:uid="{00000000-0005-0000-0000-000019000000}"/>
    <cellStyle name="20% - Accent1 4 2" xfId="1119" xr:uid="{00000000-0005-0000-0000-00001A000000}"/>
    <cellStyle name="20% - Accent1 4_Budget incorporated 2011-2012 last101011" xfId="1120" xr:uid="{00000000-0005-0000-0000-00001B000000}"/>
    <cellStyle name="20% - Accent1 5" xfId="68" xr:uid="{00000000-0005-0000-0000-00001C000000}"/>
    <cellStyle name="20% - Accent1 6" xfId="69" xr:uid="{00000000-0005-0000-0000-00001D000000}"/>
    <cellStyle name="20% - Accent1 6 2" xfId="1121" xr:uid="{00000000-0005-0000-0000-00001E000000}"/>
    <cellStyle name="20% - Accent1 7" xfId="70" xr:uid="{00000000-0005-0000-0000-00001F000000}"/>
    <cellStyle name="20% - Accent1 7 2" xfId="1122" xr:uid="{00000000-0005-0000-0000-000020000000}"/>
    <cellStyle name="20% - Accent1 8" xfId="1123" xr:uid="{00000000-0005-0000-0000-000021000000}"/>
    <cellStyle name="20% - Accent1 8 2" xfId="1124" xr:uid="{00000000-0005-0000-0000-000022000000}"/>
    <cellStyle name="20% - Accent1 9" xfId="1125" xr:uid="{00000000-0005-0000-0000-000023000000}"/>
    <cellStyle name="20% - Accent1 9 2" xfId="1126" xr:uid="{00000000-0005-0000-0000-000024000000}"/>
    <cellStyle name="20% - Accent2 10" xfId="1127" xr:uid="{00000000-0005-0000-0000-000025000000}"/>
    <cellStyle name="20% - Accent2 10 2" xfId="1128" xr:uid="{00000000-0005-0000-0000-000026000000}"/>
    <cellStyle name="20% - Accent2 11" xfId="1129" xr:uid="{00000000-0005-0000-0000-000027000000}"/>
    <cellStyle name="20% - Accent2 12" xfId="35" xr:uid="{00000000-0005-0000-0000-000028000000}"/>
    <cellStyle name="20% - Accent2 2" xfId="71" xr:uid="{00000000-0005-0000-0000-000029000000}"/>
    <cellStyle name="20% - Accent2 2 10" xfId="1130" xr:uid="{00000000-0005-0000-0000-00002A000000}"/>
    <cellStyle name="20% - Accent2 2 2" xfId="72" xr:uid="{00000000-0005-0000-0000-00002B000000}"/>
    <cellStyle name="20% - Accent2 2 3" xfId="1131" xr:uid="{00000000-0005-0000-0000-00002C000000}"/>
    <cellStyle name="20% - Accent2 2 3 2" xfId="1132" xr:uid="{00000000-0005-0000-0000-00002D000000}"/>
    <cellStyle name="20% - Accent2 2 3 3" xfId="1133" xr:uid="{00000000-0005-0000-0000-00002E000000}"/>
    <cellStyle name="20% - Accent2 2 3 4" xfId="1134" xr:uid="{00000000-0005-0000-0000-00002F000000}"/>
    <cellStyle name="20% - Accent2 2 3 5" xfId="1135" xr:uid="{00000000-0005-0000-0000-000030000000}"/>
    <cellStyle name="20% - Accent2 2 3 6" xfId="1136" xr:uid="{00000000-0005-0000-0000-000031000000}"/>
    <cellStyle name="20% - Accent2 2 3 7" xfId="1137" xr:uid="{00000000-0005-0000-0000-000032000000}"/>
    <cellStyle name="20% - Accent2 2 3 8" xfId="1138" xr:uid="{00000000-0005-0000-0000-000033000000}"/>
    <cellStyle name="20% - Accent2 2 4" xfId="1139" xr:uid="{00000000-0005-0000-0000-000034000000}"/>
    <cellStyle name="20% - Accent2 2 5" xfId="1140" xr:uid="{00000000-0005-0000-0000-000035000000}"/>
    <cellStyle name="20% - Accent2 2 6" xfId="1141" xr:uid="{00000000-0005-0000-0000-000036000000}"/>
    <cellStyle name="20% - Accent2 2 7" xfId="1142" xr:uid="{00000000-0005-0000-0000-000037000000}"/>
    <cellStyle name="20% - Accent2 2 8" xfId="1143" xr:uid="{00000000-0005-0000-0000-000038000000}"/>
    <cellStyle name="20% - Accent2 2 9" xfId="1144" xr:uid="{00000000-0005-0000-0000-000039000000}"/>
    <cellStyle name="20% - Accent2 2_Blood_21months_EURO" xfId="1145" xr:uid="{00000000-0005-0000-0000-00003A000000}"/>
    <cellStyle name="20% - Accent2 3" xfId="73" xr:uid="{00000000-0005-0000-0000-00003B000000}"/>
    <cellStyle name="20% - Accent2 3 2" xfId="1146" xr:uid="{00000000-0005-0000-0000-00003C000000}"/>
    <cellStyle name="20% - Accent2 3_Budget incorporated 2011-2012 last101011" xfId="1147" xr:uid="{00000000-0005-0000-0000-00003D000000}"/>
    <cellStyle name="20% - Accent2 4" xfId="74" xr:uid="{00000000-0005-0000-0000-00003E000000}"/>
    <cellStyle name="20% - Accent2 4 2" xfId="1148" xr:uid="{00000000-0005-0000-0000-00003F000000}"/>
    <cellStyle name="20% - Accent2 4_Budget incorporated 2011-2012 last101011" xfId="1149" xr:uid="{00000000-0005-0000-0000-000040000000}"/>
    <cellStyle name="20% - Accent2 5" xfId="75" xr:uid="{00000000-0005-0000-0000-000041000000}"/>
    <cellStyle name="20% - Accent2 6" xfId="76" xr:uid="{00000000-0005-0000-0000-000042000000}"/>
    <cellStyle name="20% - Accent2 6 2" xfId="1150" xr:uid="{00000000-0005-0000-0000-000043000000}"/>
    <cellStyle name="20% - Accent2 7" xfId="77" xr:uid="{00000000-0005-0000-0000-000044000000}"/>
    <cellStyle name="20% - Accent2 7 2" xfId="1151" xr:uid="{00000000-0005-0000-0000-000045000000}"/>
    <cellStyle name="20% - Accent2 8" xfId="1152" xr:uid="{00000000-0005-0000-0000-000046000000}"/>
    <cellStyle name="20% - Accent2 8 2" xfId="1153" xr:uid="{00000000-0005-0000-0000-000047000000}"/>
    <cellStyle name="20% - Accent2 9" xfId="1154" xr:uid="{00000000-0005-0000-0000-000048000000}"/>
    <cellStyle name="20% - Accent2 9 2" xfId="1155" xr:uid="{00000000-0005-0000-0000-000049000000}"/>
    <cellStyle name="20% - Accent3 10" xfId="1156" xr:uid="{00000000-0005-0000-0000-00004A000000}"/>
    <cellStyle name="20% - Accent3 10 2" xfId="1157" xr:uid="{00000000-0005-0000-0000-00004B000000}"/>
    <cellStyle name="20% - Accent3 11" xfId="1158" xr:uid="{00000000-0005-0000-0000-00004C000000}"/>
    <cellStyle name="20% - Accent3 12" xfId="39" xr:uid="{00000000-0005-0000-0000-00004D000000}"/>
    <cellStyle name="20% - Accent3 2" xfId="78" xr:uid="{00000000-0005-0000-0000-00004E000000}"/>
    <cellStyle name="20% - Accent3 2 10" xfId="1159" xr:uid="{00000000-0005-0000-0000-00004F000000}"/>
    <cellStyle name="20% - Accent3 2 2" xfId="79" xr:uid="{00000000-0005-0000-0000-000050000000}"/>
    <cellStyle name="20% - Accent3 2 3" xfId="1160" xr:uid="{00000000-0005-0000-0000-000051000000}"/>
    <cellStyle name="20% - Accent3 2 3 2" xfId="1161" xr:uid="{00000000-0005-0000-0000-000052000000}"/>
    <cellStyle name="20% - Accent3 2 3 3" xfId="1162" xr:uid="{00000000-0005-0000-0000-000053000000}"/>
    <cellStyle name="20% - Accent3 2 3 4" xfId="1163" xr:uid="{00000000-0005-0000-0000-000054000000}"/>
    <cellStyle name="20% - Accent3 2 3 5" xfId="1164" xr:uid="{00000000-0005-0000-0000-000055000000}"/>
    <cellStyle name="20% - Accent3 2 3 6" xfId="1165" xr:uid="{00000000-0005-0000-0000-000056000000}"/>
    <cellStyle name="20% - Accent3 2 3 7" xfId="1166" xr:uid="{00000000-0005-0000-0000-000057000000}"/>
    <cellStyle name="20% - Accent3 2 3 8" xfId="1167" xr:uid="{00000000-0005-0000-0000-000058000000}"/>
    <cellStyle name="20% - Accent3 2 4" xfId="1168" xr:uid="{00000000-0005-0000-0000-000059000000}"/>
    <cellStyle name="20% - Accent3 2 5" xfId="1169" xr:uid="{00000000-0005-0000-0000-00005A000000}"/>
    <cellStyle name="20% - Accent3 2 6" xfId="1170" xr:uid="{00000000-0005-0000-0000-00005B000000}"/>
    <cellStyle name="20% - Accent3 2 7" xfId="1171" xr:uid="{00000000-0005-0000-0000-00005C000000}"/>
    <cellStyle name="20% - Accent3 2 8" xfId="1172" xr:uid="{00000000-0005-0000-0000-00005D000000}"/>
    <cellStyle name="20% - Accent3 2 9" xfId="1173" xr:uid="{00000000-0005-0000-0000-00005E000000}"/>
    <cellStyle name="20% - Accent3 2_Blood_21months_EURO" xfId="1174" xr:uid="{00000000-0005-0000-0000-00005F000000}"/>
    <cellStyle name="20% - Accent3 3" xfId="80" xr:uid="{00000000-0005-0000-0000-000060000000}"/>
    <cellStyle name="20% - Accent3 3 2" xfId="1175" xr:uid="{00000000-0005-0000-0000-000061000000}"/>
    <cellStyle name="20% - Accent3 3_Budget incorporated 2011-2012 last101011" xfId="1176" xr:uid="{00000000-0005-0000-0000-000062000000}"/>
    <cellStyle name="20% - Accent3 4" xfId="81" xr:uid="{00000000-0005-0000-0000-000063000000}"/>
    <cellStyle name="20% - Accent3 4 2" xfId="1177" xr:uid="{00000000-0005-0000-0000-000064000000}"/>
    <cellStyle name="20% - Accent3 4_Budget incorporated 2011-2012 last101011" xfId="1178" xr:uid="{00000000-0005-0000-0000-000065000000}"/>
    <cellStyle name="20% - Accent3 5" xfId="82" xr:uid="{00000000-0005-0000-0000-000066000000}"/>
    <cellStyle name="20% - Accent3 6" xfId="83" xr:uid="{00000000-0005-0000-0000-000067000000}"/>
    <cellStyle name="20% - Accent3 6 2" xfId="1179" xr:uid="{00000000-0005-0000-0000-000068000000}"/>
    <cellStyle name="20% - Accent3 7" xfId="84" xr:uid="{00000000-0005-0000-0000-000069000000}"/>
    <cellStyle name="20% - Accent3 7 2" xfId="1180" xr:uid="{00000000-0005-0000-0000-00006A000000}"/>
    <cellStyle name="20% - Accent3 8" xfId="1181" xr:uid="{00000000-0005-0000-0000-00006B000000}"/>
    <cellStyle name="20% - Accent3 8 2" xfId="1182" xr:uid="{00000000-0005-0000-0000-00006C000000}"/>
    <cellStyle name="20% - Accent3 9" xfId="1183" xr:uid="{00000000-0005-0000-0000-00006D000000}"/>
    <cellStyle name="20% - Accent3 9 2" xfId="1184" xr:uid="{00000000-0005-0000-0000-00006E000000}"/>
    <cellStyle name="20% - Accent4 10" xfId="1185" xr:uid="{00000000-0005-0000-0000-00006F000000}"/>
    <cellStyle name="20% - Accent4 10 2" xfId="1186" xr:uid="{00000000-0005-0000-0000-000070000000}"/>
    <cellStyle name="20% - Accent4 11" xfId="1187" xr:uid="{00000000-0005-0000-0000-000071000000}"/>
    <cellStyle name="20% - Accent4 12" xfId="43" xr:uid="{00000000-0005-0000-0000-000072000000}"/>
    <cellStyle name="20% - Accent4 2" xfId="85" xr:uid="{00000000-0005-0000-0000-000073000000}"/>
    <cellStyle name="20% - Accent4 2 10" xfId="1188" xr:uid="{00000000-0005-0000-0000-000074000000}"/>
    <cellStyle name="20% - Accent4 2 2" xfId="86" xr:uid="{00000000-0005-0000-0000-000075000000}"/>
    <cellStyle name="20% - Accent4 2 3" xfId="1189" xr:uid="{00000000-0005-0000-0000-000076000000}"/>
    <cellStyle name="20% - Accent4 2 3 2" xfId="1190" xr:uid="{00000000-0005-0000-0000-000077000000}"/>
    <cellStyle name="20% - Accent4 2 3 3" xfId="1191" xr:uid="{00000000-0005-0000-0000-000078000000}"/>
    <cellStyle name="20% - Accent4 2 3 4" xfId="1192" xr:uid="{00000000-0005-0000-0000-000079000000}"/>
    <cellStyle name="20% - Accent4 2 3 5" xfId="1193" xr:uid="{00000000-0005-0000-0000-00007A000000}"/>
    <cellStyle name="20% - Accent4 2 3 6" xfId="1194" xr:uid="{00000000-0005-0000-0000-00007B000000}"/>
    <cellStyle name="20% - Accent4 2 3 7" xfId="1195" xr:uid="{00000000-0005-0000-0000-00007C000000}"/>
    <cellStyle name="20% - Accent4 2 3 8" xfId="1196" xr:uid="{00000000-0005-0000-0000-00007D000000}"/>
    <cellStyle name="20% - Accent4 2 4" xfId="1197" xr:uid="{00000000-0005-0000-0000-00007E000000}"/>
    <cellStyle name="20% - Accent4 2 5" xfId="1198" xr:uid="{00000000-0005-0000-0000-00007F000000}"/>
    <cellStyle name="20% - Accent4 2 6" xfId="1199" xr:uid="{00000000-0005-0000-0000-000080000000}"/>
    <cellStyle name="20% - Accent4 2 7" xfId="1200" xr:uid="{00000000-0005-0000-0000-000081000000}"/>
    <cellStyle name="20% - Accent4 2 8" xfId="1201" xr:uid="{00000000-0005-0000-0000-000082000000}"/>
    <cellStyle name="20% - Accent4 2 9" xfId="1202" xr:uid="{00000000-0005-0000-0000-000083000000}"/>
    <cellStyle name="20% - Accent4 2_Blood_21months_EURO" xfId="1203" xr:uid="{00000000-0005-0000-0000-000084000000}"/>
    <cellStyle name="20% - Accent4 3" xfId="87" xr:uid="{00000000-0005-0000-0000-000085000000}"/>
    <cellStyle name="20% - Accent4 3 2" xfId="1204" xr:uid="{00000000-0005-0000-0000-000086000000}"/>
    <cellStyle name="20% - Accent4 3_Budget incorporated 2011-2012 last101011" xfId="1205" xr:uid="{00000000-0005-0000-0000-000087000000}"/>
    <cellStyle name="20% - Accent4 4" xfId="88" xr:uid="{00000000-0005-0000-0000-000088000000}"/>
    <cellStyle name="20% - Accent4 4 2" xfId="1206" xr:uid="{00000000-0005-0000-0000-000089000000}"/>
    <cellStyle name="20% - Accent4 4_Budget incorporated 2011-2012 last101011" xfId="1207" xr:uid="{00000000-0005-0000-0000-00008A000000}"/>
    <cellStyle name="20% - Accent4 5" xfId="89" xr:uid="{00000000-0005-0000-0000-00008B000000}"/>
    <cellStyle name="20% - Accent4 6" xfId="90" xr:uid="{00000000-0005-0000-0000-00008C000000}"/>
    <cellStyle name="20% - Accent4 6 2" xfId="1208" xr:uid="{00000000-0005-0000-0000-00008D000000}"/>
    <cellStyle name="20% - Accent4 7" xfId="91" xr:uid="{00000000-0005-0000-0000-00008E000000}"/>
    <cellStyle name="20% - Accent4 7 2" xfId="1209" xr:uid="{00000000-0005-0000-0000-00008F000000}"/>
    <cellStyle name="20% - Accent4 8" xfId="1210" xr:uid="{00000000-0005-0000-0000-000090000000}"/>
    <cellStyle name="20% - Accent4 8 2" xfId="1211" xr:uid="{00000000-0005-0000-0000-000091000000}"/>
    <cellStyle name="20% - Accent4 9" xfId="1212" xr:uid="{00000000-0005-0000-0000-000092000000}"/>
    <cellStyle name="20% - Accent4 9 2" xfId="1213" xr:uid="{00000000-0005-0000-0000-000093000000}"/>
    <cellStyle name="20% - Accent5 10" xfId="1214" xr:uid="{00000000-0005-0000-0000-000094000000}"/>
    <cellStyle name="20% - Accent5 10 2" xfId="1215" xr:uid="{00000000-0005-0000-0000-000095000000}"/>
    <cellStyle name="20% - Accent5 11" xfId="1216" xr:uid="{00000000-0005-0000-0000-000096000000}"/>
    <cellStyle name="20% - Accent5 12" xfId="47" xr:uid="{00000000-0005-0000-0000-000097000000}"/>
    <cellStyle name="20% - Accent5 2" xfId="92" xr:uid="{00000000-0005-0000-0000-000098000000}"/>
    <cellStyle name="20% - Accent5 2 2" xfId="93" xr:uid="{00000000-0005-0000-0000-000099000000}"/>
    <cellStyle name="20% - Accent5 2 3" xfId="1217" xr:uid="{00000000-0005-0000-0000-00009A000000}"/>
    <cellStyle name="20% - Accent5 2 4" xfId="1218" xr:uid="{00000000-0005-0000-0000-00009B000000}"/>
    <cellStyle name="20% - Accent5 2 5" xfId="1219" xr:uid="{00000000-0005-0000-0000-00009C000000}"/>
    <cellStyle name="20% - Accent5 2 6" xfId="1220" xr:uid="{00000000-0005-0000-0000-00009D000000}"/>
    <cellStyle name="20% - Accent5 2 7" xfId="1221" xr:uid="{00000000-0005-0000-0000-00009E000000}"/>
    <cellStyle name="20% - Accent5 2 8" xfId="1222" xr:uid="{00000000-0005-0000-0000-00009F000000}"/>
    <cellStyle name="20% - Accent5 2 9" xfId="1223" xr:uid="{00000000-0005-0000-0000-0000A0000000}"/>
    <cellStyle name="20% - Accent5 2_Budget incorporated 2011-2012 last101011" xfId="1224" xr:uid="{00000000-0005-0000-0000-0000A1000000}"/>
    <cellStyle name="20% - Accent5 3" xfId="94" xr:uid="{00000000-0005-0000-0000-0000A2000000}"/>
    <cellStyle name="20% - Accent5 3 2" xfId="1225" xr:uid="{00000000-0005-0000-0000-0000A3000000}"/>
    <cellStyle name="20% - Accent5 3_Budget incorporated 2011-2012 last101011" xfId="1226" xr:uid="{00000000-0005-0000-0000-0000A4000000}"/>
    <cellStyle name="20% - Accent5 4" xfId="95" xr:uid="{00000000-0005-0000-0000-0000A5000000}"/>
    <cellStyle name="20% - Accent5 4 2" xfId="1227" xr:uid="{00000000-0005-0000-0000-0000A6000000}"/>
    <cellStyle name="20% - Accent5 4_Budget incorporated 2011-2012 last101011" xfId="1228" xr:uid="{00000000-0005-0000-0000-0000A7000000}"/>
    <cellStyle name="20% - Accent5 5" xfId="96" xr:uid="{00000000-0005-0000-0000-0000A8000000}"/>
    <cellStyle name="20% - Accent5 6" xfId="97" xr:uid="{00000000-0005-0000-0000-0000A9000000}"/>
    <cellStyle name="20% - Accent5 6 2" xfId="1229" xr:uid="{00000000-0005-0000-0000-0000AA000000}"/>
    <cellStyle name="20% - Accent5 7" xfId="1230" xr:uid="{00000000-0005-0000-0000-0000AB000000}"/>
    <cellStyle name="20% - Accent5 7 2" xfId="1231" xr:uid="{00000000-0005-0000-0000-0000AC000000}"/>
    <cellStyle name="20% - Accent5 8" xfId="1232" xr:uid="{00000000-0005-0000-0000-0000AD000000}"/>
    <cellStyle name="20% - Accent5 8 2" xfId="1233" xr:uid="{00000000-0005-0000-0000-0000AE000000}"/>
    <cellStyle name="20% - Accent5 9" xfId="1234" xr:uid="{00000000-0005-0000-0000-0000AF000000}"/>
    <cellStyle name="20% - Accent5 9 2" xfId="1235" xr:uid="{00000000-0005-0000-0000-0000B0000000}"/>
    <cellStyle name="20% - Accent6 10" xfId="1236" xr:uid="{00000000-0005-0000-0000-0000B1000000}"/>
    <cellStyle name="20% - Accent6 10 2" xfId="1237" xr:uid="{00000000-0005-0000-0000-0000B2000000}"/>
    <cellStyle name="20% - Accent6 11" xfId="1238" xr:uid="{00000000-0005-0000-0000-0000B3000000}"/>
    <cellStyle name="20% - Accent6 12" xfId="51" xr:uid="{00000000-0005-0000-0000-0000B4000000}"/>
    <cellStyle name="20% - Accent6 2" xfId="98" xr:uid="{00000000-0005-0000-0000-0000B5000000}"/>
    <cellStyle name="20% - Accent6 2 2" xfId="99" xr:uid="{00000000-0005-0000-0000-0000B6000000}"/>
    <cellStyle name="20% - Accent6 2 3" xfId="1239" xr:uid="{00000000-0005-0000-0000-0000B7000000}"/>
    <cellStyle name="20% - Accent6 2 4" xfId="1240" xr:uid="{00000000-0005-0000-0000-0000B8000000}"/>
    <cellStyle name="20% - Accent6 2 5" xfId="1241" xr:uid="{00000000-0005-0000-0000-0000B9000000}"/>
    <cellStyle name="20% - Accent6 2 6" xfId="1242" xr:uid="{00000000-0005-0000-0000-0000BA000000}"/>
    <cellStyle name="20% - Accent6 2 7" xfId="1243" xr:uid="{00000000-0005-0000-0000-0000BB000000}"/>
    <cellStyle name="20% - Accent6 2 8" xfId="1244" xr:uid="{00000000-0005-0000-0000-0000BC000000}"/>
    <cellStyle name="20% - Accent6 2 9" xfId="1245" xr:uid="{00000000-0005-0000-0000-0000BD000000}"/>
    <cellStyle name="20% - Accent6 2_Budget incorporated 2011-2012 last101011" xfId="1246" xr:uid="{00000000-0005-0000-0000-0000BE000000}"/>
    <cellStyle name="20% - Accent6 3" xfId="100" xr:uid="{00000000-0005-0000-0000-0000BF000000}"/>
    <cellStyle name="20% - Accent6 3 2" xfId="1247" xr:uid="{00000000-0005-0000-0000-0000C0000000}"/>
    <cellStyle name="20% - Accent6 3_Budget incorporated 2011-2012 last101011" xfId="1248" xr:uid="{00000000-0005-0000-0000-0000C1000000}"/>
    <cellStyle name="20% - Accent6 4" xfId="101" xr:uid="{00000000-0005-0000-0000-0000C2000000}"/>
    <cellStyle name="20% - Accent6 4 2" xfId="1249" xr:uid="{00000000-0005-0000-0000-0000C3000000}"/>
    <cellStyle name="20% - Accent6 4_Budget incorporated 2011-2012 last101011" xfId="1250" xr:uid="{00000000-0005-0000-0000-0000C4000000}"/>
    <cellStyle name="20% - Accent6 5" xfId="102" xr:uid="{00000000-0005-0000-0000-0000C5000000}"/>
    <cellStyle name="20% - Accent6 6" xfId="103" xr:uid="{00000000-0005-0000-0000-0000C6000000}"/>
    <cellStyle name="20% - Accent6 6 2" xfId="1251" xr:uid="{00000000-0005-0000-0000-0000C7000000}"/>
    <cellStyle name="20% - Accent6 7" xfId="104" xr:uid="{00000000-0005-0000-0000-0000C8000000}"/>
    <cellStyle name="20% - Accent6 7 2" xfId="1252" xr:uid="{00000000-0005-0000-0000-0000C9000000}"/>
    <cellStyle name="20% - Accent6 8" xfId="1253" xr:uid="{00000000-0005-0000-0000-0000CA000000}"/>
    <cellStyle name="20% - Accent6 8 2" xfId="1254" xr:uid="{00000000-0005-0000-0000-0000CB000000}"/>
    <cellStyle name="20% - Accent6 9" xfId="1255" xr:uid="{00000000-0005-0000-0000-0000CC000000}"/>
    <cellStyle name="20% - Accent6 9 2" xfId="1256" xr:uid="{00000000-0005-0000-0000-0000CD000000}"/>
    <cellStyle name="20% - Акцент1" xfId="1257" xr:uid="{00000000-0005-0000-0000-0000CE000000}"/>
    <cellStyle name="20% - Акцент1 2" xfId="1258" xr:uid="{00000000-0005-0000-0000-0000CF000000}"/>
    <cellStyle name="20% - Акцент1 3" xfId="1259" xr:uid="{00000000-0005-0000-0000-0000D0000000}"/>
    <cellStyle name="20% - Акцент1 4" xfId="1260" xr:uid="{00000000-0005-0000-0000-0000D1000000}"/>
    <cellStyle name="20% - Акцент1 4 2" xfId="1261" xr:uid="{00000000-0005-0000-0000-0000D2000000}"/>
    <cellStyle name="20% - Акцент1 5" xfId="1262" xr:uid="{00000000-0005-0000-0000-0000D3000000}"/>
    <cellStyle name="20% - Акцент1_Blood_21months_EURO" xfId="1263" xr:uid="{00000000-0005-0000-0000-0000D4000000}"/>
    <cellStyle name="20% - Акцент2" xfId="1264" xr:uid="{00000000-0005-0000-0000-0000D5000000}"/>
    <cellStyle name="20% - Акцент2 2" xfId="1265" xr:uid="{00000000-0005-0000-0000-0000D6000000}"/>
    <cellStyle name="20% - Акцент2 3" xfId="1266" xr:uid="{00000000-0005-0000-0000-0000D7000000}"/>
    <cellStyle name="20% - Акцент2 4" xfId="1267" xr:uid="{00000000-0005-0000-0000-0000D8000000}"/>
    <cellStyle name="20% - Акцент2 4 2" xfId="1268" xr:uid="{00000000-0005-0000-0000-0000D9000000}"/>
    <cellStyle name="20% - Акцент2 5" xfId="1269" xr:uid="{00000000-0005-0000-0000-0000DA000000}"/>
    <cellStyle name="20% - Акцент2_Blood_21months_EURO" xfId="1270" xr:uid="{00000000-0005-0000-0000-0000DB000000}"/>
    <cellStyle name="20% - Акцент3" xfId="1271" xr:uid="{00000000-0005-0000-0000-0000DC000000}"/>
    <cellStyle name="20% - Акцент3 2" xfId="1272" xr:uid="{00000000-0005-0000-0000-0000DD000000}"/>
    <cellStyle name="20% - Акцент3 3" xfId="1273" xr:uid="{00000000-0005-0000-0000-0000DE000000}"/>
    <cellStyle name="20% - Акцент3 4" xfId="1274" xr:uid="{00000000-0005-0000-0000-0000DF000000}"/>
    <cellStyle name="20% - Акцент3 4 2" xfId="1275" xr:uid="{00000000-0005-0000-0000-0000E0000000}"/>
    <cellStyle name="20% - Акцент3 5" xfId="1276" xr:uid="{00000000-0005-0000-0000-0000E1000000}"/>
    <cellStyle name="20% - Акцент3_Blood_21months_EURO" xfId="1277" xr:uid="{00000000-0005-0000-0000-0000E2000000}"/>
    <cellStyle name="20% - Акцент4" xfId="1278" xr:uid="{00000000-0005-0000-0000-0000E3000000}"/>
    <cellStyle name="20% - Акцент4 2" xfId="1279" xr:uid="{00000000-0005-0000-0000-0000E4000000}"/>
    <cellStyle name="20% - Акцент4 3" xfId="1280" xr:uid="{00000000-0005-0000-0000-0000E5000000}"/>
    <cellStyle name="20% - Акцент4 4" xfId="1281" xr:uid="{00000000-0005-0000-0000-0000E6000000}"/>
    <cellStyle name="20% - Акцент4 4 2" xfId="1282" xr:uid="{00000000-0005-0000-0000-0000E7000000}"/>
    <cellStyle name="20% - Акцент4 5" xfId="1283" xr:uid="{00000000-0005-0000-0000-0000E8000000}"/>
    <cellStyle name="20% - Акцент4_Blood_21months_EURO" xfId="1284" xr:uid="{00000000-0005-0000-0000-0000E9000000}"/>
    <cellStyle name="20% - Акцент5" xfId="1285" xr:uid="{00000000-0005-0000-0000-0000EA000000}"/>
    <cellStyle name="20% - Акцент5 2" xfId="1286" xr:uid="{00000000-0005-0000-0000-0000EB000000}"/>
    <cellStyle name="20% - Акцент5 3" xfId="1287" xr:uid="{00000000-0005-0000-0000-0000EC000000}"/>
    <cellStyle name="20% - Акцент5_Budget incorporated 2011-2012 last101011" xfId="1288" xr:uid="{00000000-0005-0000-0000-0000ED000000}"/>
    <cellStyle name="20% - Акцент6" xfId="1289" xr:uid="{00000000-0005-0000-0000-0000EE000000}"/>
    <cellStyle name="20% - Акцент6 2" xfId="1290" xr:uid="{00000000-0005-0000-0000-0000EF000000}"/>
    <cellStyle name="20% - Акцент6 3" xfId="1291" xr:uid="{00000000-0005-0000-0000-0000F0000000}"/>
    <cellStyle name="20% - Акцент6_Budget incorporated 2011-2012 last101011" xfId="1292" xr:uid="{00000000-0005-0000-0000-0000F1000000}"/>
    <cellStyle name="40% - Accent1 10" xfId="1293" xr:uid="{00000000-0005-0000-0000-0000F2000000}"/>
    <cellStyle name="40% - Accent1 10 2" xfId="1294" xr:uid="{00000000-0005-0000-0000-0000F3000000}"/>
    <cellStyle name="40% - Accent1 11" xfId="1295" xr:uid="{00000000-0005-0000-0000-0000F4000000}"/>
    <cellStyle name="40% - Accent1 12" xfId="32" xr:uid="{00000000-0005-0000-0000-0000F5000000}"/>
    <cellStyle name="40% - Accent1 2" xfId="105" xr:uid="{00000000-0005-0000-0000-0000F6000000}"/>
    <cellStyle name="40% - Accent1 2 10" xfId="1296" xr:uid="{00000000-0005-0000-0000-0000F7000000}"/>
    <cellStyle name="40% - Accent1 2 2" xfId="106" xr:uid="{00000000-0005-0000-0000-0000F8000000}"/>
    <cellStyle name="40% - Accent1 2 3" xfId="1297" xr:uid="{00000000-0005-0000-0000-0000F9000000}"/>
    <cellStyle name="40% - Accent1 2 3 2" xfId="1298" xr:uid="{00000000-0005-0000-0000-0000FA000000}"/>
    <cellStyle name="40% - Accent1 2 3 3" xfId="1299" xr:uid="{00000000-0005-0000-0000-0000FB000000}"/>
    <cellStyle name="40% - Accent1 2 3 4" xfId="1300" xr:uid="{00000000-0005-0000-0000-0000FC000000}"/>
    <cellStyle name="40% - Accent1 2 3 5" xfId="1301" xr:uid="{00000000-0005-0000-0000-0000FD000000}"/>
    <cellStyle name="40% - Accent1 2 3 6" xfId="1302" xr:uid="{00000000-0005-0000-0000-0000FE000000}"/>
    <cellStyle name="40% - Accent1 2 3 7" xfId="1303" xr:uid="{00000000-0005-0000-0000-0000FF000000}"/>
    <cellStyle name="40% - Accent1 2 3 8" xfId="1304" xr:uid="{00000000-0005-0000-0000-000000010000}"/>
    <cellStyle name="40% - Accent1 2 4" xfId="1305" xr:uid="{00000000-0005-0000-0000-000001010000}"/>
    <cellStyle name="40% - Accent1 2 5" xfId="1306" xr:uid="{00000000-0005-0000-0000-000002010000}"/>
    <cellStyle name="40% - Accent1 2 6" xfId="1307" xr:uid="{00000000-0005-0000-0000-000003010000}"/>
    <cellStyle name="40% - Accent1 2 7" xfId="1308" xr:uid="{00000000-0005-0000-0000-000004010000}"/>
    <cellStyle name="40% - Accent1 2 8" xfId="1309" xr:uid="{00000000-0005-0000-0000-000005010000}"/>
    <cellStyle name="40% - Accent1 2 9" xfId="1310" xr:uid="{00000000-0005-0000-0000-000006010000}"/>
    <cellStyle name="40% - Accent1 2_Blood_21months_EURO" xfId="1311" xr:uid="{00000000-0005-0000-0000-000007010000}"/>
    <cellStyle name="40% - Accent1 3" xfId="107" xr:uid="{00000000-0005-0000-0000-000008010000}"/>
    <cellStyle name="40% - Accent1 3 2" xfId="1312" xr:uid="{00000000-0005-0000-0000-000009010000}"/>
    <cellStyle name="40% - Accent1 3_Budget incorporated 2011-2012 last101011" xfId="1313" xr:uid="{00000000-0005-0000-0000-00000A010000}"/>
    <cellStyle name="40% - Accent1 4" xfId="108" xr:uid="{00000000-0005-0000-0000-00000B010000}"/>
    <cellStyle name="40% - Accent1 4 2" xfId="1314" xr:uid="{00000000-0005-0000-0000-00000C010000}"/>
    <cellStyle name="40% - Accent1 4_Budget incorporated 2011-2012 last101011" xfId="1315" xr:uid="{00000000-0005-0000-0000-00000D010000}"/>
    <cellStyle name="40% - Accent1 5" xfId="109" xr:uid="{00000000-0005-0000-0000-00000E010000}"/>
    <cellStyle name="40% - Accent1 6" xfId="110" xr:uid="{00000000-0005-0000-0000-00000F010000}"/>
    <cellStyle name="40% - Accent1 6 2" xfId="1316" xr:uid="{00000000-0005-0000-0000-000010010000}"/>
    <cellStyle name="40% - Accent1 7" xfId="111" xr:uid="{00000000-0005-0000-0000-000011010000}"/>
    <cellStyle name="40% - Accent1 7 2" xfId="1317" xr:uid="{00000000-0005-0000-0000-000012010000}"/>
    <cellStyle name="40% - Accent1 8" xfId="1318" xr:uid="{00000000-0005-0000-0000-000013010000}"/>
    <cellStyle name="40% - Accent1 8 2" xfId="1319" xr:uid="{00000000-0005-0000-0000-000014010000}"/>
    <cellStyle name="40% - Accent1 9" xfId="1320" xr:uid="{00000000-0005-0000-0000-000015010000}"/>
    <cellStyle name="40% - Accent1 9 2" xfId="1321" xr:uid="{00000000-0005-0000-0000-000016010000}"/>
    <cellStyle name="40% - Accent2 10" xfId="1322" xr:uid="{00000000-0005-0000-0000-000017010000}"/>
    <cellStyle name="40% - Accent2 10 2" xfId="1323" xr:uid="{00000000-0005-0000-0000-000018010000}"/>
    <cellStyle name="40% - Accent2 11" xfId="1324" xr:uid="{00000000-0005-0000-0000-000019010000}"/>
    <cellStyle name="40% - Accent2 12" xfId="36" xr:uid="{00000000-0005-0000-0000-00001A010000}"/>
    <cellStyle name="40% - Accent2 2" xfId="112" xr:uid="{00000000-0005-0000-0000-00001B010000}"/>
    <cellStyle name="40% - Accent2 2 2" xfId="113" xr:uid="{00000000-0005-0000-0000-00001C010000}"/>
    <cellStyle name="40% - Accent2 2 3" xfId="1325" xr:uid="{00000000-0005-0000-0000-00001D010000}"/>
    <cellStyle name="40% - Accent2 2 4" xfId="1326" xr:uid="{00000000-0005-0000-0000-00001E010000}"/>
    <cellStyle name="40% - Accent2 2 5" xfId="1327" xr:uid="{00000000-0005-0000-0000-00001F010000}"/>
    <cellStyle name="40% - Accent2 2 6" xfId="1328" xr:uid="{00000000-0005-0000-0000-000020010000}"/>
    <cellStyle name="40% - Accent2 2 7" xfId="1329" xr:uid="{00000000-0005-0000-0000-000021010000}"/>
    <cellStyle name="40% - Accent2 2 8" xfId="1330" xr:uid="{00000000-0005-0000-0000-000022010000}"/>
    <cellStyle name="40% - Accent2 2 9" xfId="1331" xr:uid="{00000000-0005-0000-0000-000023010000}"/>
    <cellStyle name="40% - Accent2 2_Budget incorporated 2011-2012 last101011" xfId="1332" xr:uid="{00000000-0005-0000-0000-000024010000}"/>
    <cellStyle name="40% - Accent2 3" xfId="114" xr:uid="{00000000-0005-0000-0000-000025010000}"/>
    <cellStyle name="40% - Accent2 3 2" xfId="1333" xr:uid="{00000000-0005-0000-0000-000026010000}"/>
    <cellStyle name="40% - Accent2 3_Budget incorporated 2011-2012 last101011" xfId="1334" xr:uid="{00000000-0005-0000-0000-000027010000}"/>
    <cellStyle name="40% - Accent2 4" xfId="115" xr:uid="{00000000-0005-0000-0000-000028010000}"/>
    <cellStyle name="40% - Accent2 4 2" xfId="1335" xr:uid="{00000000-0005-0000-0000-000029010000}"/>
    <cellStyle name="40% - Accent2 4_Budget incorporated 2011-2012 last101011" xfId="1336" xr:uid="{00000000-0005-0000-0000-00002A010000}"/>
    <cellStyle name="40% - Accent2 5" xfId="116" xr:uid="{00000000-0005-0000-0000-00002B010000}"/>
    <cellStyle name="40% - Accent2 6" xfId="117" xr:uid="{00000000-0005-0000-0000-00002C010000}"/>
    <cellStyle name="40% - Accent2 6 2" xfId="1337" xr:uid="{00000000-0005-0000-0000-00002D010000}"/>
    <cellStyle name="40% - Accent2 7" xfId="1338" xr:uid="{00000000-0005-0000-0000-00002E010000}"/>
    <cellStyle name="40% - Accent2 7 2" xfId="1339" xr:uid="{00000000-0005-0000-0000-00002F010000}"/>
    <cellStyle name="40% - Accent2 8" xfId="1340" xr:uid="{00000000-0005-0000-0000-000030010000}"/>
    <cellStyle name="40% - Accent2 8 2" xfId="1341" xr:uid="{00000000-0005-0000-0000-000031010000}"/>
    <cellStyle name="40% - Accent2 9" xfId="1342" xr:uid="{00000000-0005-0000-0000-000032010000}"/>
    <cellStyle name="40% - Accent2 9 2" xfId="1343" xr:uid="{00000000-0005-0000-0000-000033010000}"/>
    <cellStyle name="40% - Accent3 10" xfId="1344" xr:uid="{00000000-0005-0000-0000-000034010000}"/>
    <cellStyle name="40% - Accent3 10 2" xfId="1345" xr:uid="{00000000-0005-0000-0000-000035010000}"/>
    <cellStyle name="40% - Accent3 11" xfId="1346" xr:uid="{00000000-0005-0000-0000-000036010000}"/>
    <cellStyle name="40% - Accent3 12" xfId="40" xr:uid="{00000000-0005-0000-0000-000037010000}"/>
    <cellStyle name="40% - Accent3 2" xfId="118" xr:uid="{00000000-0005-0000-0000-000038010000}"/>
    <cellStyle name="40% - Accent3 2 10" xfId="1347" xr:uid="{00000000-0005-0000-0000-000039010000}"/>
    <cellStyle name="40% - Accent3 2 2" xfId="119" xr:uid="{00000000-0005-0000-0000-00003A010000}"/>
    <cellStyle name="40% - Accent3 2 3" xfId="1348" xr:uid="{00000000-0005-0000-0000-00003B010000}"/>
    <cellStyle name="40% - Accent3 2 3 2" xfId="1349" xr:uid="{00000000-0005-0000-0000-00003C010000}"/>
    <cellStyle name="40% - Accent3 2 3 3" xfId="1350" xr:uid="{00000000-0005-0000-0000-00003D010000}"/>
    <cellStyle name="40% - Accent3 2 3 4" xfId="1351" xr:uid="{00000000-0005-0000-0000-00003E010000}"/>
    <cellStyle name="40% - Accent3 2 3 5" xfId="1352" xr:uid="{00000000-0005-0000-0000-00003F010000}"/>
    <cellStyle name="40% - Accent3 2 3 6" xfId="1353" xr:uid="{00000000-0005-0000-0000-000040010000}"/>
    <cellStyle name="40% - Accent3 2 3 7" xfId="1354" xr:uid="{00000000-0005-0000-0000-000041010000}"/>
    <cellStyle name="40% - Accent3 2 3 8" xfId="1355" xr:uid="{00000000-0005-0000-0000-000042010000}"/>
    <cellStyle name="40% - Accent3 2 4" xfId="1356" xr:uid="{00000000-0005-0000-0000-000043010000}"/>
    <cellStyle name="40% - Accent3 2 5" xfId="1357" xr:uid="{00000000-0005-0000-0000-000044010000}"/>
    <cellStyle name="40% - Accent3 2 6" xfId="1358" xr:uid="{00000000-0005-0000-0000-000045010000}"/>
    <cellStyle name="40% - Accent3 2 7" xfId="1359" xr:uid="{00000000-0005-0000-0000-000046010000}"/>
    <cellStyle name="40% - Accent3 2 8" xfId="1360" xr:uid="{00000000-0005-0000-0000-000047010000}"/>
    <cellStyle name="40% - Accent3 2 9" xfId="1361" xr:uid="{00000000-0005-0000-0000-000048010000}"/>
    <cellStyle name="40% - Accent3 2_Blood_21months_EURO" xfId="1362" xr:uid="{00000000-0005-0000-0000-000049010000}"/>
    <cellStyle name="40% - Accent3 3" xfId="120" xr:uid="{00000000-0005-0000-0000-00004A010000}"/>
    <cellStyle name="40% - Accent3 3 2" xfId="1363" xr:uid="{00000000-0005-0000-0000-00004B010000}"/>
    <cellStyle name="40% - Accent3 3_Budget incorporated 2011-2012 last101011" xfId="1364" xr:uid="{00000000-0005-0000-0000-00004C010000}"/>
    <cellStyle name="40% - Accent3 4" xfId="121" xr:uid="{00000000-0005-0000-0000-00004D010000}"/>
    <cellStyle name="40% - Accent3 4 2" xfId="1365" xr:uid="{00000000-0005-0000-0000-00004E010000}"/>
    <cellStyle name="40% - Accent3 4_Budget incorporated 2011-2012 last101011" xfId="1366" xr:uid="{00000000-0005-0000-0000-00004F010000}"/>
    <cellStyle name="40% - Accent3 5" xfId="122" xr:uid="{00000000-0005-0000-0000-000050010000}"/>
    <cellStyle name="40% - Accent3 6" xfId="123" xr:uid="{00000000-0005-0000-0000-000051010000}"/>
    <cellStyle name="40% - Accent3 6 2" xfId="1367" xr:uid="{00000000-0005-0000-0000-000052010000}"/>
    <cellStyle name="40% - Accent3 7" xfId="124" xr:uid="{00000000-0005-0000-0000-000053010000}"/>
    <cellStyle name="40% - Accent3 7 2" xfId="1368" xr:uid="{00000000-0005-0000-0000-000054010000}"/>
    <cellStyle name="40% - Accent3 8" xfId="1369" xr:uid="{00000000-0005-0000-0000-000055010000}"/>
    <cellStyle name="40% - Accent3 8 2" xfId="1370" xr:uid="{00000000-0005-0000-0000-000056010000}"/>
    <cellStyle name="40% - Accent3 9" xfId="1371" xr:uid="{00000000-0005-0000-0000-000057010000}"/>
    <cellStyle name="40% - Accent3 9 2" xfId="1372" xr:uid="{00000000-0005-0000-0000-000058010000}"/>
    <cellStyle name="40% - Accent4 10" xfId="1373" xr:uid="{00000000-0005-0000-0000-000059010000}"/>
    <cellStyle name="40% - Accent4 10 2" xfId="1374" xr:uid="{00000000-0005-0000-0000-00005A010000}"/>
    <cellStyle name="40% - Accent4 11" xfId="1375" xr:uid="{00000000-0005-0000-0000-00005B010000}"/>
    <cellStyle name="40% - Accent4 12" xfId="44" xr:uid="{00000000-0005-0000-0000-00005C010000}"/>
    <cellStyle name="40% - Accent4 2" xfId="125" xr:uid="{00000000-0005-0000-0000-00005D010000}"/>
    <cellStyle name="40% - Accent4 2 10" xfId="1376" xr:uid="{00000000-0005-0000-0000-00005E010000}"/>
    <cellStyle name="40% - Accent4 2 2" xfId="126" xr:uid="{00000000-0005-0000-0000-00005F010000}"/>
    <cellStyle name="40% - Accent4 2 3" xfId="1377" xr:uid="{00000000-0005-0000-0000-000060010000}"/>
    <cellStyle name="40% - Accent4 2 3 2" xfId="1378" xr:uid="{00000000-0005-0000-0000-000061010000}"/>
    <cellStyle name="40% - Accent4 2 3 3" xfId="1379" xr:uid="{00000000-0005-0000-0000-000062010000}"/>
    <cellStyle name="40% - Accent4 2 3 4" xfId="1380" xr:uid="{00000000-0005-0000-0000-000063010000}"/>
    <cellStyle name="40% - Accent4 2 3 5" xfId="1381" xr:uid="{00000000-0005-0000-0000-000064010000}"/>
    <cellStyle name="40% - Accent4 2 3 6" xfId="1382" xr:uid="{00000000-0005-0000-0000-000065010000}"/>
    <cellStyle name="40% - Accent4 2 3 7" xfId="1383" xr:uid="{00000000-0005-0000-0000-000066010000}"/>
    <cellStyle name="40% - Accent4 2 3 8" xfId="1384" xr:uid="{00000000-0005-0000-0000-000067010000}"/>
    <cellStyle name="40% - Accent4 2 4" xfId="1385" xr:uid="{00000000-0005-0000-0000-000068010000}"/>
    <cellStyle name="40% - Accent4 2 5" xfId="1386" xr:uid="{00000000-0005-0000-0000-000069010000}"/>
    <cellStyle name="40% - Accent4 2 6" xfId="1387" xr:uid="{00000000-0005-0000-0000-00006A010000}"/>
    <cellStyle name="40% - Accent4 2 7" xfId="1388" xr:uid="{00000000-0005-0000-0000-00006B010000}"/>
    <cellStyle name="40% - Accent4 2 8" xfId="1389" xr:uid="{00000000-0005-0000-0000-00006C010000}"/>
    <cellStyle name="40% - Accent4 2 9" xfId="1390" xr:uid="{00000000-0005-0000-0000-00006D010000}"/>
    <cellStyle name="40% - Accent4 2_Blood_21months_EURO" xfId="1391" xr:uid="{00000000-0005-0000-0000-00006E010000}"/>
    <cellStyle name="40% - Accent4 3" xfId="127" xr:uid="{00000000-0005-0000-0000-00006F010000}"/>
    <cellStyle name="40% - Accent4 3 2" xfId="1392" xr:uid="{00000000-0005-0000-0000-000070010000}"/>
    <cellStyle name="40% - Accent4 3_Budget incorporated 2011-2012 last101011" xfId="1393" xr:uid="{00000000-0005-0000-0000-000071010000}"/>
    <cellStyle name="40% - Accent4 4" xfId="128" xr:uid="{00000000-0005-0000-0000-000072010000}"/>
    <cellStyle name="40% - Accent4 4 2" xfId="1394" xr:uid="{00000000-0005-0000-0000-000073010000}"/>
    <cellStyle name="40% - Accent4 4_Budget incorporated 2011-2012 last101011" xfId="1395" xr:uid="{00000000-0005-0000-0000-000074010000}"/>
    <cellStyle name="40% - Accent4 5" xfId="129" xr:uid="{00000000-0005-0000-0000-000075010000}"/>
    <cellStyle name="40% - Accent4 6" xfId="130" xr:uid="{00000000-0005-0000-0000-000076010000}"/>
    <cellStyle name="40% - Accent4 6 2" xfId="1396" xr:uid="{00000000-0005-0000-0000-000077010000}"/>
    <cellStyle name="40% - Accent4 7" xfId="131" xr:uid="{00000000-0005-0000-0000-000078010000}"/>
    <cellStyle name="40% - Accent4 7 2" xfId="1397" xr:uid="{00000000-0005-0000-0000-000079010000}"/>
    <cellStyle name="40% - Accent4 8" xfId="1398" xr:uid="{00000000-0005-0000-0000-00007A010000}"/>
    <cellStyle name="40% - Accent4 8 2" xfId="1399" xr:uid="{00000000-0005-0000-0000-00007B010000}"/>
    <cellStyle name="40% - Accent4 9" xfId="1400" xr:uid="{00000000-0005-0000-0000-00007C010000}"/>
    <cellStyle name="40% - Accent4 9 2" xfId="1401" xr:uid="{00000000-0005-0000-0000-00007D010000}"/>
    <cellStyle name="40% - Accent5 10" xfId="1402" xr:uid="{00000000-0005-0000-0000-00007E010000}"/>
    <cellStyle name="40% - Accent5 10 2" xfId="1403" xr:uid="{00000000-0005-0000-0000-00007F010000}"/>
    <cellStyle name="40% - Accent5 11" xfId="1404" xr:uid="{00000000-0005-0000-0000-000080010000}"/>
    <cellStyle name="40% - Accent5 12" xfId="48" xr:uid="{00000000-0005-0000-0000-000081010000}"/>
    <cellStyle name="40% - Accent5 2" xfId="132" xr:uid="{00000000-0005-0000-0000-000082010000}"/>
    <cellStyle name="40% - Accent5 2 2" xfId="133" xr:uid="{00000000-0005-0000-0000-000083010000}"/>
    <cellStyle name="40% - Accent5 2 3" xfId="1405" xr:uid="{00000000-0005-0000-0000-000084010000}"/>
    <cellStyle name="40% - Accent5 2 4" xfId="1406" xr:uid="{00000000-0005-0000-0000-000085010000}"/>
    <cellStyle name="40% - Accent5 2 5" xfId="1407" xr:uid="{00000000-0005-0000-0000-000086010000}"/>
    <cellStyle name="40% - Accent5 2 6" xfId="1408" xr:uid="{00000000-0005-0000-0000-000087010000}"/>
    <cellStyle name="40% - Accent5 2 7" xfId="1409" xr:uid="{00000000-0005-0000-0000-000088010000}"/>
    <cellStyle name="40% - Accent5 2 8" xfId="1410" xr:uid="{00000000-0005-0000-0000-000089010000}"/>
    <cellStyle name="40% - Accent5 2 9" xfId="1411" xr:uid="{00000000-0005-0000-0000-00008A010000}"/>
    <cellStyle name="40% - Accent5 2_Budget incorporated 2011-2012 last101011" xfId="1412" xr:uid="{00000000-0005-0000-0000-00008B010000}"/>
    <cellStyle name="40% - Accent5 3" xfId="134" xr:uid="{00000000-0005-0000-0000-00008C010000}"/>
    <cellStyle name="40% - Accent5 3 2" xfId="1413" xr:uid="{00000000-0005-0000-0000-00008D010000}"/>
    <cellStyle name="40% - Accent5 3_Budget incorporated 2011-2012 last101011" xfId="1414" xr:uid="{00000000-0005-0000-0000-00008E010000}"/>
    <cellStyle name="40% - Accent5 4" xfId="135" xr:uid="{00000000-0005-0000-0000-00008F010000}"/>
    <cellStyle name="40% - Accent5 4 2" xfId="1415" xr:uid="{00000000-0005-0000-0000-000090010000}"/>
    <cellStyle name="40% - Accent5 4_Budget incorporated 2011-2012 last101011" xfId="1416" xr:uid="{00000000-0005-0000-0000-000091010000}"/>
    <cellStyle name="40% - Accent5 5" xfId="136" xr:uid="{00000000-0005-0000-0000-000092010000}"/>
    <cellStyle name="40% - Accent5 6" xfId="137" xr:uid="{00000000-0005-0000-0000-000093010000}"/>
    <cellStyle name="40% - Accent5 6 2" xfId="1417" xr:uid="{00000000-0005-0000-0000-000094010000}"/>
    <cellStyle name="40% - Accent5 7" xfId="138" xr:uid="{00000000-0005-0000-0000-000095010000}"/>
    <cellStyle name="40% - Accent5 7 2" xfId="1418" xr:uid="{00000000-0005-0000-0000-000096010000}"/>
    <cellStyle name="40% - Accent5 8" xfId="1419" xr:uid="{00000000-0005-0000-0000-000097010000}"/>
    <cellStyle name="40% - Accent5 8 2" xfId="1420" xr:uid="{00000000-0005-0000-0000-000098010000}"/>
    <cellStyle name="40% - Accent5 9" xfId="1421" xr:uid="{00000000-0005-0000-0000-000099010000}"/>
    <cellStyle name="40% - Accent5 9 2" xfId="1422" xr:uid="{00000000-0005-0000-0000-00009A010000}"/>
    <cellStyle name="40% - Accent6 10" xfId="1423" xr:uid="{00000000-0005-0000-0000-00009B010000}"/>
    <cellStyle name="40% - Accent6 10 2" xfId="1424" xr:uid="{00000000-0005-0000-0000-00009C010000}"/>
    <cellStyle name="40% - Accent6 11" xfId="1425" xr:uid="{00000000-0005-0000-0000-00009D010000}"/>
    <cellStyle name="40% - Accent6 12" xfId="52" xr:uid="{00000000-0005-0000-0000-00009E010000}"/>
    <cellStyle name="40% - Accent6 2" xfId="139" xr:uid="{00000000-0005-0000-0000-00009F010000}"/>
    <cellStyle name="40% - Accent6 2 10" xfId="1426" xr:uid="{00000000-0005-0000-0000-0000A0010000}"/>
    <cellStyle name="40% - Accent6 2 2" xfId="140" xr:uid="{00000000-0005-0000-0000-0000A1010000}"/>
    <cellStyle name="40% - Accent6 2 3" xfId="1427" xr:uid="{00000000-0005-0000-0000-0000A2010000}"/>
    <cellStyle name="40% - Accent6 2 3 2" xfId="1428" xr:uid="{00000000-0005-0000-0000-0000A3010000}"/>
    <cellStyle name="40% - Accent6 2 3 3" xfId="1429" xr:uid="{00000000-0005-0000-0000-0000A4010000}"/>
    <cellStyle name="40% - Accent6 2 3 4" xfId="1430" xr:uid="{00000000-0005-0000-0000-0000A5010000}"/>
    <cellStyle name="40% - Accent6 2 3 5" xfId="1431" xr:uid="{00000000-0005-0000-0000-0000A6010000}"/>
    <cellStyle name="40% - Accent6 2 3 6" xfId="1432" xr:uid="{00000000-0005-0000-0000-0000A7010000}"/>
    <cellStyle name="40% - Accent6 2 3 7" xfId="1433" xr:uid="{00000000-0005-0000-0000-0000A8010000}"/>
    <cellStyle name="40% - Accent6 2 3 8" xfId="1434" xr:uid="{00000000-0005-0000-0000-0000A9010000}"/>
    <cellStyle name="40% - Accent6 2 4" xfId="1435" xr:uid="{00000000-0005-0000-0000-0000AA010000}"/>
    <cellStyle name="40% - Accent6 2 5" xfId="1436" xr:uid="{00000000-0005-0000-0000-0000AB010000}"/>
    <cellStyle name="40% - Accent6 2 6" xfId="1437" xr:uid="{00000000-0005-0000-0000-0000AC010000}"/>
    <cellStyle name="40% - Accent6 2 7" xfId="1438" xr:uid="{00000000-0005-0000-0000-0000AD010000}"/>
    <cellStyle name="40% - Accent6 2 8" xfId="1439" xr:uid="{00000000-0005-0000-0000-0000AE010000}"/>
    <cellStyle name="40% - Accent6 2 9" xfId="1440" xr:uid="{00000000-0005-0000-0000-0000AF010000}"/>
    <cellStyle name="40% - Accent6 2_Blood_21months_EURO" xfId="1441" xr:uid="{00000000-0005-0000-0000-0000B0010000}"/>
    <cellStyle name="40% - Accent6 3" xfId="141" xr:uid="{00000000-0005-0000-0000-0000B1010000}"/>
    <cellStyle name="40% - Accent6 3 2" xfId="1442" xr:uid="{00000000-0005-0000-0000-0000B2010000}"/>
    <cellStyle name="40% - Accent6 3_Budget incorporated 2011-2012 last101011" xfId="1443" xr:uid="{00000000-0005-0000-0000-0000B3010000}"/>
    <cellStyle name="40% - Accent6 4" xfId="142" xr:uid="{00000000-0005-0000-0000-0000B4010000}"/>
    <cellStyle name="40% - Accent6 4 2" xfId="1444" xr:uid="{00000000-0005-0000-0000-0000B5010000}"/>
    <cellStyle name="40% - Accent6 4_Budget incorporated 2011-2012 last101011" xfId="1445" xr:uid="{00000000-0005-0000-0000-0000B6010000}"/>
    <cellStyle name="40% - Accent6 5" xfId="143" xr:uid="{00000000-0005-0000-0000-0000B7010000}"/>
    <cellStyle name="40% - Accent6 6" xfId="144" xr:uid="{00000000-0005-0000-0000-0000B8010000}"/>
    <cellStyle name="40% - Accent6 6 2" xfId="1446" xr:uid="{00000000-0005-0000-0000-0000B9010000}"/>
    <cellStyle name="40% - Accent6 7" xfId="145" xr:uid="{00000000-0005-0000-0000-0000BA010000}"/>
    <cellStyle name="40% - Accent6 7 2" xfId="1447" xr:uid="{00000000-0005-0000-0000-0000BB010000}"/>
    <cellStyle name="40% - Accent6 8" xfId="1448" xr:uid="{00000000-0005-0000-0000-0000BC010000}"/>
    <cellStyle name="40% - Accent6 8 2" xfId="1449" xr:uid="{00000000-0005-0000-0000-0000BD010000}"/>
    <cellStyle name="40% - Accent6 9" xfId="1450" xr:uid="{00000000-0005-0000-0000-0000BE010000}"/>
    <cellStyle name="40% - Accent6 9 2" xfId="1451" xr:uid="{00000000-0005-0000-0000-0000BF010000}"/>
    <cellStyle name="40% - Акцент1" xfId="1452" xr:uid="{00000000-0005-0000-0000-0000C0010000}"/>
    <cellStyle name="40% - Акцент1 2" xfId="1453" xr:uid="{00000000-0005-0000-0000-0000C1010000}"/>
    <cellStyle name="40% - Акцент1 3" xfId="1454" xr:uid="{00000000-0005-0000-0000-0000C2010000}"/>
    <cellStyle name="40% - Акцент1 4" xfId="1455" xr:uid="{00000000-0005-0000-0000-0000C3010000}"/>
    <cellStyle name="40% - Акцент1 4 2" xfId="1456" xr:uid="{00000000-0005-0000-0000-0000C4010000}"/>
    <cellStyle name="40% - Акцент1 5" xfId="1457" xr:uid="{00000000-0005-0000-0000-0000C5010000}"/>
    <cellStyle name="40% - Акцент1_Blood_21months_EURO" xfId="1458" xr:uid="{00000000-0005-0000-0000-0000C6010000}"/>
    <cellStyle name="40% - Акцент2" xfId="1459" xr:uid="{00000000-0005-0000-0000-0000C7010000}"/>
    <cellStyle name="40% - Акцент2 2" xfId="1460" xr:uid="{00000000-0005-0000-0000-0000C8010000}"/>
    <cellStyle name="40% - Акцент2 3" xfId="1461" xr:uid="{00000000-0005-0000-0000-0000C9010000}"/>
    <cellStyle name="40% - Акцент2_Budget incorporated 2011-2012 last101011" xfId="1462" xr:uid="{00000000-0005-0000-0000-0000CA010000}"/>
    <cellStyle name="40% - Акцент3" xfId="1463" xr:uid="{00000000-0005-0000-0000-0000CB010000}"/>
    <cellStyle name="40% - Акцент3 2" xfId="1464" xr:uid="{00000000-0005-0000-0000-0000CC010000}"/>
    <cellStyle name="40% - Акцент3 3" xfId="1465" xr:uid="{00000000-0005-0000-0000-0000CD010000}"/>
    <cellStyle name="40% - Акцент3 4" xfId="1466" xr:uid="{00000000-0005-0000-0000-0000CE010000}"/>
    <cellStyle name="40% - Акцент3 4 2" xfId="1467" xr:uid="{00000000-0005-0000-0000-0000CF010000}"/>
    <cellStyle name="40% - Акцент3 5" xfId="1468" xr:uid="{00000000-0005-0000-0000-0000D0010000}"/>
    <cellStyle name="40% - Акцент3_Blood_21months_EURO" xfId="1469" xr:uid="{00000000-0005-0000-0000-0000D1010000}"/>
    <cellStyle name="40% - Акцент4" xfId="1470" xr:uid="{00000000-0005-0000-0000-0000D2010000}"/>
    <cellStyle name="40% - Акцент4 2" xfId="1471" xr:uid="{00000000-0005-0000-0000-0000D3010000}"/>
    <cellStyle name="40% - Акцент4 3" xfId="1472" xr:uid="{00000000-0005-0000-0000-0000D4010000}"/>
    <cellStyle name="40% - Акцент4 4" xfId="1473" xr:uid="{00000000-0005-0000-0000-0000D5010000}"/>
    <cellStyle name="40% - Акцент4 4 2" xfId="1474" xr:uid="{00000000-0005-0000-0000-0000D6010000}"/>
    <cellStyle name="40% - Акцент4 5" xfId="1475" xr:uid="{00000000-0005-0000-0000-0000D7010000}"/>
    <cellStyle name="40% - Акцент4_Blood_21months_EURO" xfId="1476" xr:uid="{00000000-0005-0000-0000-0000D8010000}"/>
    <cellStyle name="40% - Акцент5" xfId="1477" xr:uid="{00000000-0005-0000-0000-0000D9010000}"/>
    <cellStyle name="40% - Акцент5 2" xfId="1478" xr:uid="{00000000-0005-0000-0000-0000DA010000}"/>
    <cellStyle name="40% - Акцент5 3" xfId="1479" xr:uid="{00000000-0005-0000-0000-0000DB010000}"/>
    <cellStyle name="40% - Акцент5_Budget incorporated 2011-2012 last101011" xfId="1480" xr:uid="{00000000-0005-0000-0000-0000DC010000}"/>
    <cellStyle name="40% - Акцент6" xfId="1481" xr:uid="{00000000-0005-0000-0000-0000DD010000}"/>
    <cellStyle name="40% - Акцент6 2" xfId="1482" xr:uid="{00000000-0005-0000-0000-0000DE010000}"/>
    <cellStyle name="40% - Акцент6 3" xfId="1483" xr:uid="{00000000-0005-0000-0000-0000DF010000}"/>
    <cellStyle name="40% - Акцент6 4" xfId="1484" xr:uid="{00000000-0005-0000-0000-0000E0010000}"/>
    <cellStyle name="40% - Акцент6 4 2" xfId="1485" xr:uid="{00000000-0005-0000-0000-0000E1010000}"/>
    <cellStyle name="40% - Акцент6 5" xfId="1486" xr:uid="{00000000-0005-0000-0000-0000E2010000}"/>
    <cellStyle name="40% - Акцент6_Blood_21months_EURO" xfId="1487" xr:uid="{00000000-0005-0000-0000-0000E3010000}"/>
    <cellStyle name="60% - Accent1 2" xfId="146" xr:uid="{00000000-0005-0000-0000-0000E4010000}"/>
    <cellStyle name="60% - Accent1 2 10" xfId="1488" xr:uid="{00000000-0005-0000-0000-0000E5010000}"/>
    <cellStyle name="60% - Accent1 2 2" xfId="147" xr:uid="{00000000-0005-0000-0000-0000E6010000}"/>
    <cellStyle name="60% - Accent1 2 3" xfId="1489" xr:uid="{00000000-0005-0000-0000-0000E7010000}"/>
    <cellStyle name="60% - Accent1 2 3 2" xfId="1490" xr:uid="{00000000-0005-0000-0000-0000E8010000}"/>
    <cellStyle name="60% - Accent1 2 3 3" xfId="1491" xr:uid="{00000000-0005-0000-0000-0000E9010000}"/>
    <cellStyle name="60% - Accent1 2 3 4" xfId="1492" xr:uid="{00000000-0005-0000-0000-0000EA010000}"/>
    <cellStyle name="60% - Accent1 2 3 5" xfId="1493" xr:uid="{00000000-0005-0000-0000-0000EB010000}"/>
    <cellStyle name="60% - Accent1 2 3 6" xfId="1494" xr:uid="{00000000-0005-0000-0000-0000EC010000}"/>
    <cellStyle name="60% - Accent1 2 3 7" xfId="1495" xr:uid="{00000000-0005-0000-0000-0000ED010000}"/>
    <cellStyle name="60% - Accent1 2 3 8" xfId="1496" xr:uid="{00000000-0005-0000-0000-0000EE010000}"/>
    <cellStyle name="60% - Accent1 2 4" xfId="1497" xr:uid="{00000000-0005-0000-0000-0000EF010000}"/>
    <cellStyle name="60% - Accent1 2 5" xfId="1498" xr:uid="{00000000-0005-0000-0000-0000F0010000}"/>
    <cellStyle name="60% - Accent1 2 6" xfId="1499" xr:uid="{00000000-0005-0000-0000-0000F1010000}"/>
    <cellStyle name="60% - Accent1 2 7" xfId="1500" xr:uid="{00000000-0005-0000-0000-0000F2010000}"/>
    <cellStyle name="60% - Accent1 2 8" xfId="1501" xr:uid="{00000000-0005-0000-0000-0000F3010000}"/>
    <cellStyle name="60% - Accent1 2 9" xfId="1502" xr:uid="{00000000-0005-0000-0000-0000F4010000}"/>
    <cellStyle name="60% - Accent1 2_Blood_21months_EURO" xfId="1503" xr:uid="{00000000-0005-0000-0000-0000F5010000}"/>
    <cellStyle name="60% - Accent1 3" xfId="148" xr:uid="{00000000-0005-0000-0000-0000F6010000}"/>
    <cellStyle name="60% - Accent1 3 2" xfId="1504" xr:uid="{00000000-0005-0000-0000-0000F7010000}"/>
    <cellStyle name="60% - Accent1 4" xfId="149" xr:uid="{00000000-0005-0000-0000-0000F8010000}"/>
    <cellStyle name="60% - Accent1 4 2" xfId="1505" xr:uid="{00000000-0005-0000-0000-0000F9010000}"/>
    <cellStyle name="60% - Accent1 5" xfId="150" xr:uid="{00000000-0005-0000-0000-0000FA010000}"/>
    <cellStyle name="60% - Accent1 6" xfId="151" xr:uid="{00000000-0005-0000-0000-0000FB010000}"/>
    <cellStyle name="60% - Accent1 6 2" xfId="1506" xr:uid="{00000000-0005-0000-0000-0000FC010000}"/>
    <cellStyle name="60% - Accent1 7" xfId="152" xr:uid="{00000000-0005-0000-0000-0000FD010000}"/>
    <cellStyle name="60% - Accent1 7 2" xfId="1507" xr:uid="{00000000-0005-0000-0000-0000FE010000}"/>
    <cellStyle name="60% - Accent1 8" xfId="33" xr:uid="{00000000-0005-0000-0000-0000FF010000}"/>
    <cellStyle name="60% - Accent1 9" xfId="6422" xr:uid="{00000000-0005-0000-0000-000000020000}"/>
    <cellStyle name="60% - Accent2 2" xfId="153" xr:uid="{00000000-0005-0000-0000-000001020000}"/>
    <cellStyle name="60% - Accent2 2 10" xfId="6687" xr:uid="{00000000-0005-0000-0000-000002020000}"/>
    <cellStyle name="60% - Accent2 2 2" xfId="154" xr:uid="{00000000-0005-0000-0000-000003020000}"/>
    <cellStyle name="60% - Accent2 2 3" xfId="1508" xr:uid="{00000000-0005-0000-0000-000004020000}"/>
    <cellStyle name="60% - Accent2 2 4" xfId="1509" xr:uid="{00000000-0005-0000-0000-000005020000}"/>
    <cellStyle name="60% - Accent2 2 5" xfId="1510" xr:uid="{00000000-0005-0000-0000-000006020000}"/>
    <cellStyle name="60% - Accent2 2 6" xfId="1511" xr:uid="{00000000-0005-0000-0000-000007020000}"/>
    <cellStyle name="60% - Accent2 2 7" xfId="1512" xr:uid="{00000000-0005-0000-0000-000008020000}"/>
    <cellStyle name="60% - Accent2 2 8" xfId="1513" xr:uid="{00000000-0005-0000-0000-000009020000}"/>
    <cellStyle name="60% - Accent2 2 9" xfId="1514" xr:uid="{00000000-0005-0000-0000-00000A020000}"/>
    <cellStyle name="60% - Accent2 3" xfId="155" xr:uid="{00000000-0005-0000-0000-00000B020000}"/>
    <cellStyle name="60% - Accent2 3 2" xfId="1515" xr:uid="{00000000-0005-0000-0000-00000C020000}"/>
    <cellStyle name="60% - Accent2 4" xfId="156" xr:uid="{00000000-0005-0000-0000-00000D020000}"/>
    <cellStyle name="60% - Accent2 4 2" xfId="1516" xr:uid="{00000000-0005-0000-0000-00000E020000}"/>
    <cellStyle name="60% - Accent2 5" xfId="157" xr:uid="{00000000-0005-0000-0000-00000F020000}"/>
    <cellStyle name="60% - Accent2 6" xfId="158" xr:uid="{00000000-0005-0000-0000-000010020000}"/>
    <cellStyle name="60% - Accent2 6 2" xfId="1517" xr:uid="{00000000-0005-0000-0000-000011020000}"/>
    <cellStyle name="60% - Accent2 7" xfId="159" xr:uid="{00000000-0005-0000-0000-000012020000}"/>
    <cellStyle name="60% - Accent2 7 2" xfId="1518" xr:uid="{00000000-0005-0000-0000-000013020000}"/>
    <cellStyle name="60% - Accent2 8" xfId="37" xr:uid="{00000000-0005-0000-0000-000014020000}"/>
    <cellStyle name="60% - Accent3 2" xfId="160" xr:uid="{00000000-0005-0000-0000-000015020000}"/>
    <cellStyle name="60% - Accent3 2 10" xfId="1519" xr:uid="{00000000-0005-0000-0000-000016020000}"/>
    <cellStyle name="60% - Accent3 2 2" xfId="161" xr:uid="{00000000-0005-0000-0000-000017020000}"/>
    <cellStyle name="60% - Accent3 2 3" xfId="1520" xr:uid="{00000000-0005-0000-0000-000018020000}"/>
    <cellStyle name="60% - Accent3 2 3 2" xfId="1521" xr:uid="{00000000-0005-0000-0000-000019020000}"/>
    <cellStyle name="60% - Accent3 2 3 3" xfId="1522" xr:uid="{00000000-0005-0000-0000-00001A020000}"/>
    <cellStyle name="60% - Accent3 2 3 4" xfId="1523" xr:uid="{00000000-0005-0000-0000-00001B020000}"/>
    <cellStyle name="60% - Accent3 2 3 5" xfId="1524" xr:uid="{00000000-0005-0000-0000-00001C020000}"/>
    <cellStyle name="60% - Accent3 2 3 6" xfId="1525" xr:uid="{00000000-0005-0000-0000-00001D020000}"/>
    <cellStyle name="60% - Accent3 2 3 7" xfId="1526" xr:uid="{00000000-0005-0000-0000-00001E020000}"/>
    <cellStyle name="60% - Accent3 2 3 8" xfId="1527" xr:uid="{00000000-0005-0000-0000-00001F020000}"/>
    <cellStyle name="60% - Accent3 2 4" xfId="1528" xr:uid="{00000000-0005-0000-0000-000020020000}"/>
    <cellStyle name="60% - Accent3 2 5" xfId="1529" xr:uid="{00000000-0005-0000-0000-000021020000}"/>
    <cellStyle name="60% - Accent3 2 6" xfId="1530" xr:uid="{00000000-0005-0000-0000-000022020000}"/>
    <cellStyle name="60% - Accent3 2 7" xfId="1531" xr:uid="{00000000-0005-0000-0000-000023020000}"/>
    <cellStyle name="60% - Accent3 2 8" xfId="1532" xr:uid="{00000000-0005-0000-0000-000024020000}"/>
    <cellStyle name="60% - Accent3 2 9" xfId="1533" xr:uid="{00000000-0005-0000-0000-000025020000}"/>
    <cellStyle name="60% - Accent3 2_Blood_21months_EURO" xfId="1534" xr:uid="{00000000-0005-0000-0000-000026020000}"/>
    <cellStyle name="60% - Accent3 3" xfId="162" xr:uid="{00000000-0005-0000-0000-000027020000}"/>
    <cellStyle name="60% - Accent3 3 2" xfId="1535" xr:uid="{00000000-0005-0000-0000-000028020000}"/>
    <cellStyle name="60% - Accent3 4" xfId="163" xr:uid="{00000000-0005-0000-0000-000029020000}"/>
    <cellStyle name="60% - Accent3 4 2" xfId="1536" xr:uid="{00000000-0005-0000-0000-00002A020000}"/>
    <cellStyle name="60% - Accent3 5" xfId="164" xr:uid="{00000000-0005-0000-0000-00002B020000}"/>
    <cellStyle name="60% - Accent3 6" xfId="165" xr:uid="{00000000-0005-0000-0000-00002C020000}"/>
    <cellStyle name="60% - Accent3 6 2" xfId="1537" xr:uid="{00000000-0005-0000-0000-00002D020000}"/>
    <cellStyle name="60% - Accent3 7" xfId="166" xr:uid="{00000000-0005-0000-0000-00002E020000}"/>
    <cellStyle name="60% - Accent3 7 2" xfId="1538" xr:uid="{00000000-0005-0000-0000-00002F020000}"/>
    <cellStyle name="60% - Accent3 8" xfId="41" xr:uid="{00000000-0005-0000-0000-000030020000}"/>
    <cellStyle name="60% - Accent3 9" xfId="6423" xr:uid="{00000000-0005-0000-0000-000031020000}"/>
    <cellStyle name="60% - Accent4 2" xfId="167" xr:uid="{00000000-0005-0000-0000-000032020000}"/>
    <cellStyle name="60% - Accent4 2 10" xfId="1539" xr:uid="{00000000-0005-0000-0000-000033020000}"/>
    <cellStyle name="60% - Accent4 2 2" xfId="168" xr:uid="{00000000-0005-0000-0000-000034020000}"/>
    <cellStyle name="60% - Accent4 2 3" xfId="1540" xr:uid="{00000000-0005-0000-0000-000035020000}"/>
    <cellStyle name="60% - Accent4 2 3 2" xfId="1541" xr:uid="{00000000-0005-0000-0000-000036020000}"/>
    <cellStyle name="60% - Accent4 2 3 3" xfId="1542" xr:uid="{00000000-0005-0000-0000-000037020000}"/>
    <cellStyle name="60% - Accent4 2 3 4" xfId="1543" xr:uid="{00000000-0005-0000-0000-000038020000}"/>
    <cellStyle name="60% - Accent4 2 3 5" xfId="1544" xr:uid="{00000000-0005-0000-0000-000039020000}"/>
    <cellStyle name="60% - Accent4 2 3 6" xfId="1545" xr:uid="{00000000-0005-0000-0000-00003A020000}"/>
    <cellStyle name="60% - Accent4 2 3 7" xfId="1546" xr:uid="{00000000-0005-0000-0000-00003B020000}"/>
    <cellStyle name="60% - Accent4 2 3 8" xfId="1547" xr:uid="{00000000-0005-0000-0000-00003C020000}"/>
    <cellStyle name="60% - Accent4 2 4" xfId="1548" xr:uid="{00000000-0005-0000-0000-00003D020000}"/>
    <cellStyle name="60% - Accent4 2 5" xfId="1549" xr:uid="{00000000-0005-0000-0000-00003E020000}"/>
    <cellStyle name="60% - Accent4 2 6" xfId="1550" xr:uid="{00000000-0005-0000-0000-00003F020000}"/>
    <cellStyle name="60% - Accent4 2 7" xfId="1551" xr:uid="{00000000-0005-0000-0000-000040020000}"/>
    <cellStyle name="60% - Accent4 2 8" xfId="1552" xr:uid="{00000000-0005-0000-0000-000041020000}"/>
    <cellStyle name="60% - Accent4 2 9" xfId="1553" xr:uid="{00000000-0005-0000-0000-000042020000}"/>
    <cellStyle name="60% - Accent4 2_Blood_21months_EURO" xfId="1554" xr:uid="{00000000-0005-0000-0000-000043020000}"/>
    <cellStyle name="60% - Accent4 3" xfId="169" xr:uid="{00000000-0005-0000-0000-000044020000}"/>
    <cellStyle name="60% - Accent4 3 2" xfId="1555" xr:uid="{00000000-0005-0000-0000-000045020000}"/>
    <cellStyle name="60% - Accent4 4" xfId="170" xr:uid="{00000000-0005-0000-0000-000046020000}"/>
    <cellStyle name="60% - Accent4 4 2" xfId="1556" xr:uid="{00000000-0005-0000-0000-000047020000}"/>
    <cellStyle name="60% - Accent4 5" xfId="171" xr:uid="{00000000-0005-0000-0000-000048020000}"/>
    <cellStyle name="60% - Accent4 6" xfId="172" xr:uid="{00000000-0005-0000-0000-000049020000}"/>
    <cellStyle name="60% - Accent4 6 2" xfId="1557" xr:uid="{00000000-0005-0000-0000-00004A020000}"/>
    <cellStyle name="60% - Accent4 7" xfId="173" xr:uid="{00000000-0005-0000-0000-00004B020000}"/>
    <cellStyle name="60% - Accent4 7 2" xfId="1558" xr:uid="{00000000-0005-0000-0000-00004C020000}"/>
    <cellStyle name="60% - Accent4 8" xfId="45" xr:uid="{00000000-0005-0000-0000-00004D020000}"/>
    <cellStyle name="60% - Accent4 9" xfId="6425" xr:uid="{00000000-0005-0000-0000-00004E020000}"/>
    <cellStyle name="60% - Accent5 2" xfId="174" xr:uid="{00000000-0005-0000-0000-00004F020000}"/>
    <cellStyle name="60% - Accent5 2 2" xfId="175" xr:uid="{00000000-0005-0000-0000-000050020000}"/>
    <cellStyle name="60% - Accent5 2 3" xfId="1559" xr:uid="{00000000-0005-0000-0000-000051020000}"/>
    <cellStyle name="60% - Accent5 2 4" xfId="1560" xr:uid="{00000000-0005-0000-0000-000052020000}"/>
    <cellStyle name="60% - Accent5 2 5" xfId="1561" xr:uid="{00000000-0005-0000-0000-000053020000}"/>
    <cellStyle name="60% - Accent5 2 6" xfId="1562" xr:uid="{00000000-0005-0000-0000-000054020000}"/>
    <cellStyle name="60% - Accent5 2 7" xfId="1563" xr:uid="{00000000-0005-0000-0000-000055020000}"/>
    <cellStyle name="60% - Accent5 2 8" xfId="1564" xr:uid="{00000000-0005-0000-0000-000056020000}"/>
    <cellStyle name="60% - Accent5 2 9" xfId="1565" xr:uid="{00000000-0005-0000-0000-000057020000}"/>
    <cellStyle name="60% - Accent5 3" xfId="176" xr:uid="{00000000-0005-0000-0000-000058020000}"/>
    <cellStyle name="60% - Accent5 3 2" xfId="1566" xr:uid="{00000000-0005-0000-0000-000059020000}"/>
    <cellStyle name="60% - Accent5 4" xfId="177" xr:uid="{00000000-0005-0000-0000-00005A020000}"/>
    <cellStyle name="60% - Accent5 4 2" xfId="1567" xr:uid="{00000000-0005-0000-0000-00005B020000}"/>
    <cellStyle name="60% - Accent5 5" xfId="178" xr:uid="{00000000-0005-0000-0000-00005C020000}"/>
    <cellStyle name="60% - Accent5 6" xfId="179" xr:uid="{00000000-0005-0000-0000-00005D020000}"/>
    <cellStyle name="60% - Accent5 6 2" xfId="1568" xr:uid="{00000000-0005-0000-0000-00005E020000}"/>
    <cellStyle name="60% - Accent5 7" xfId="180" xr:uid="{00000000-0005-0000-0000-00005F020000}"/>
    <cellStyle name="60% - Accent5 7 2" xfId="1569" xr:uid="{00000000-0005-0000-0000-000060020000}"/>
    <cellStyle name="60% - Accent5 8" xfId="49" xr:uid="{00000000-0005-0000-0000-000061020000}"/>
    <cellStyle name="60% - Accent6 2" xfId="181" xr:uid="{00000000-0005-0000-0000-000062020000}"/>
    <cellStyle name="60% - Accent6 2 10" xfId="1570" xr:uid="{00000000-0005-0000-0000-000063020000}"/>
    <cellStyle name="60% - Accent6 2 2" xfId="182" xr:uid="{00000000-0005-0000-0000-000064020000}"/>
    <cellStyle name="60% - Accent6 2 3" xfId="1571" xr:uid="{00000000-0005-0000-0000-000065020000}"/>
    <cellStyle name="60% - Accent6 2 3 2" xfId="1572" xr:uid="{00000000-0005-0000-0000-000066020000}"/>
    <cellStyle name="60% - Accent6 2 3 3" xfId="1573" xr:uid="{00000000-0005-0000-0000-000067020000}"/>
    <cellStyle name="60% - Accent6 2 3 4" xfId="1574" xr:uid="{00000000-0005-0000-0000-000068020000}"/>
    <cellStyle name="60% - Accent6 2 3 5" xfId="1575" xr:uid="{00000000-0005-0000-0000-000069020000}"/>
    <cellStyle name="60% - Accent6 2 3 6" xfId="1576" xr:uid="{00000000-0005-0000-0000-00006A020000}"/>
    <cellStyle name="60% - Accent6 2 3 7" xfId="1577" xr:uid="{00000000-0005-0000-0000-00006B020000}"/>
    <cellStyle name="60% - Accent6 2 3 8" xfId="1578" xr:uid="{00000000-0005-0000-0000-00006C020000}"/>
    <cellStyle name="60% - Accent6 2 4" xfId="1579" xr:uid="{00000000-0005-0000-0000-00006D020000}"/>
    <cellStyle name="60% - Accent6 2 5" xfId="1580" xr:uid="{00000000-0005-0000-0000-00006E020000}"/>
    <cellStyle name="60% - Accent6 2 6" xfId="1581" xr:uid="{00000000-0005-0000-0000-00006F020000}"/>
    <cellStyle name="60% - Accent6 2 7" xfId="1582" xr:uid="{00000000-0005-0000-0000-000070020000}"/>
    <cellStyle name="60% - Accent6 2 8" xfId="1583" xr:uid="{00000000-0005-0000-0000-000071020000}"/>
    <cellStyle name="60% - Accent6 2 9" xfId="1584" xr:uid="{00000000-0005-0000-0000-000072020000}"/>
    <cellStyle name="60% - Accent6 2_Blood_21months_EURO" xfId="1585" xr:uid="{00000000-0005-0000-0000-000073020000}"/>
    <cellStyle name="60% - Accent6 3" xfId="183" xr:uid="{00000000-0005-0000-0000-000074020000}"/>
    <cellStyle name="60% - Accent6 3 2" xfId="1586" xr:uid="{00000000-0005-0000-0000-000075020000}"/>
    <cellStyle name="60% - Accent6 4" xfId="184" xr:uid="{00000000-0005-0000-0000-000076020000}"/>
    <cellStyle name="60% - Accent6 4 2" xfId="1587" xr:uid="{00000000-0005-0000-0000-000077020000}"/>
    <cellStyle name="60% - Accent6 5" xfId="185" xr:uid="{00000000-0005-0000-0000-000078020000}"/>
    <cellStyle name="60% - Accent6 6" xfId="186" xr:uid="{00000000-0005-0000-0000-000079020000}"/>
    <cellStyle name="60% - Accent6 6 2" xfId="1588" xr:uid="{00000000-0005-0000-0000-00007A020000}"/>
    <cellStyle name="60% - Accent6 7" xfId="187" xr:uid="{00000000-0005-0000-0000-00007B020000}"/>
    <cellStyle name="60% - Accent6 7 2" xfId="1589" xr:uid="{00000000-0005-0000-0000-00007C020000}"/>
    <cellStyle name="60% - Accent6 8" xfId="53" xr:uid="{00000000-0005-0000-0000-00007D020000}"/>
    <cellStyle name="60% - Accent6 9" xfId="6426" xr:uid="{00000000-0005-0000-0000-00007E020000}"/>
    <cellStyle name="60% - Акцент1" xfId="1590" xr:uid="{00000000-0005-0000-0000-00007F020000}"/>
    <cellStyle name="60% - Акцент1 2" xfId="1591" xr:uid="{00000000-0005-0000-0000-000080020000}"/>
    <cellStyle name="60% - Акцент1 3" xfId="1592" xr:uid="{00000000-0005-0000-0000-000081020000}"/>
    <cellStyle name="60% - Акцент1 4" xfId="1593" xr:uid="{00000000-0005-0000-0000-000082020000}"/>
    <cellStyle name="60% - Акцент1 4 2" xfId="1594" xr:uid="{00000000-0005-0000-0000-000083020000}"/>
    <cellStyle name="60% - Акцент1 5" xfId="1595" xr:uid="{00000000-0005-0000-0000-000084020000}"/>
    <cellStyle name="60% - Акцент1_Blood_21months_EURO" xfId="1596" xr:uid="{00000000-0005-0000-0000-000085020000}"/>
    <cellStyle name="60% - Акцент2" xfId="1597" xr:uid="{00000000-0005-0000-0000-000086020000}"/>
    <cellStyle name="60% - Акцент2 2" xfId="1598" xr:uid="{00000000-0005-0000-0000-000087020000}"/>
    <cellStyle name="60% - Акцент2 3" xfId="1599" xr:uid="{00000000-0005-0000-0000-000088020000}"/>
    <cellStyle name="60% - Акцент3" xfId="1600" xr:uid="{00000000-0005-0000-0000-000089020000}"/>
    <cellStyle name="60% - Акцент3 2" xfId="1601" xr:uid="{00000000-0005-0000-0000-00008A020000}"/>
    <cellStyle name="60% - Акцент3 3" xfId="1602" xr:uid="{00000000-0005-0000-0000-00008B020000}"/>
    <cellStyle name="60% - Акцент3 4" xfId="1603" xr:uid="{00000000-0005-0000-0000-00008C020000}"/>
    <cellStyle name="60% - Акцент3 4 2" xfId="1604" xr:uid="{00000000-0005-0000-0000-00008D020000}"/>
    <cellStyle name="60% - Акцент3 5" xfId="1605" xr:uid="{00000000-0005-0000-0000-00008E020000}"/>
    <cellStyle name="60% - Акцент3_Blood_21months_EURO" xfId="1606" xr:uid="{00000000-0005-0000-0000-00008F020000}"/>
    <cellStyle name="60% - Акцент4" xfId="1607" xr:uid="{00000000-0005-0000-0000-000090020000}"/>
    <cellStyle name="60% - Акцент4 2" xfId="1608" xr:uid="{00000000-0005-0000-0000-000091020000}"/>
    <cellStyle name="60% - Акцент4 3" xfId="1609" xr:uid="{00000000-0005-0000-0000-000092020000}"/>
    <cellStyle name="60% - Акцент4 4" xfId="1610" xr:uid="{00000000-0005-0000-0000-000093020000}"/>
    <cellStyle name="60% - Акцент4 4 2" xfId="1611" xr:uid="{00000000-0005-0000-0000-000094020000}"/>
    <cellStyle name="60% - Акцент4 5" xfId="1612" xr:uid="{00000000-0005-0000-0000-000095020000}"/>
    <cellStyle name="60% - Акцент4_Blood_21months_EURO" xfId="1613" xr:uid="{00000000-0005-0000-0000-000096020000}"/>
    <cellStyle name="60% - Акцент5" xfId="1614" xr:uid="{00000000-0005-0000-0000-000097020000}"/>
    <cellStyle name="60% - Акцент5 2" xfId="1615" xr:uid="{00000000-0005-0000-0000-000098020000}"/>
    <cellStyle name="60% - Акцент5 3" xfId="1616" xr:uid="{00000000-0005-0000-0000-000099020000}"/>
    <cellStyle name="60% - Акцент6" xfId="1617" xr:uid="{00000000-0005-0000-0000-00009A020000}"/>
    <cellStyle name="60% - Акцент6 2" xfId="1618" xr:uid="{00000000-0005-0000-0000-00009B020000}"/>
    <cellStyle name="60% - Акцент6 3" xfId="1619" xr:uid="{00000000-0005-0000-0000-00009C020000}"/>
    <cellStyle name="60% - Акцент6 4" xfId="1620" xr:uid="{00000000-0005-0000-0000-00009D020000}"/>
    <cellStyle name="60% - Акцент6 4 2" xfId="1621" xr:uid="{00000000-0005-0000-0000-00009E020000}"/>
    <cellStyle name="60% - Акцент6 5" xfId="1622" xr:uid="{00000000-0005-0000-0000-00009F020000}"/>
    <cellStyle name="60% - Акцент6_Blood_21months_EURO" xfId="1623" xr:uid="{00000000-0005-0000-0000-0000A0020000}"/>
    <cellStyle name="Accent1 2" xfId="188" xr:uid="{00000000-0005-0000-0000-0000A1020000}"/>
    <cellStyle name="Accent1 2 10" xfId="1624" xr:uid="{00000000-0005-0000-0000-0000A2020000}"/>
    <cellStyle name="Accent1 2 2" xfId="189" xr:uid="{00000000-0005-0000-0000-0000A3020000}"/>
    <cellStyle name="Accent1 2 3" xfId="1625" xr:uid="{00000000-0005-0000-0000-0000A4020000}"/>
    <cellStyle name="Accent1 2 3 2" xfId="1626" xr:uid="{00000000-0005-0000-0000-0000A5020000}"/>
    <cellStyle name="Accent1 2 3 3" xfId="1627" xr:uid="{00000000-0005-0000-0000-0000A6020000}"/>
    <cellStyle name="Accent1 2 3 4" xfId="1628" xr:uid="{00000000-0005-0000-0000-0000A7020000}"/>
    <cellStyle name="Accent1 2 3 5" xfId="1629" xr:uid="{00000000-0005-0000-0000-0000A8020000}"/>
    <cellStyle name="Accent1 2 3 6" xfId="1630" xr:uid="{00000000-0005-0000-0000-0000A9020000}"/>
    <cellStyle name="Accent1 2 3 7" xfId="1631" xr:uid="{00000000-0005-0000-0000-0000AA020000}"/>
    <cellStyle name="Accent1 2 3 8" xfId="1632" xr:uid="{00000000-0005-0000-0000-0000AB020000}"/>
    <cellStyle name="Accent1 2 4" xfId="1633" xr:uid="{00000000-0005-0000-0000-0000AC020000}"/>
    <cellStyle name="Accent1 2 5" xfId="1634" xr:uid="{00000000-0005-0000-0000-0000AD020000}"/>
    <cellStyle name="Accent1 2 6" xfId="1635" xr:uid="{00000000-0005-0000-0000-0000AE020000}"/>
    <cellStyle name="Accent1 2 7" xfId="1636" xr:uid="{00000000-0005-0000-0000-0000AF020000}"/>
    <cellStyle name="Accent1 2 8" xfId="1637" xr:uid="{00000000-0005-0000-0000-0000B0020000}"/>
    <cellStyle name="Accent1 2 9" xfId="1638" xr:uid="{00000000-0005-0000-0000-0000B1020000}"/>
    <cellStyle name="Accent1 2_Blood_21months_EURO" xfId="1639" xr:uid="{00000000-0005-0000-0000-0000B2020000}"/>
    <cellStyle name="Accent1 3" xfId="190" xr:uid="{00000000-0005-0000-0000-0000B3020000}"/>
    <cellStyle name="Accent1 3 2" xfId="1640" xr:uid="{00000000-0005-0000-0000-0000B4020000}"/>
    <cellStyle name="Accent1 4" xfId="191" xr:uid="{00000000-0005-0000-0000-0000B5020000}"/>
    <cellStyle name="Accent1 4 2" xfId="1641" xr:uid="{00000000-0005-0000-0000-0000B6020000}"/>
    <cellStyle name="Accent1 5" xfId="192" xr:uid="{00000000-0005-0000-0000-0000B7020000}"/>
    <cellStyle name="Accent1 6" xfId="193" xr:uid="{00000000-0005-0000-0000-0000B8020000}"/>
    <cellStyle name="Accent1 6 2" xfId="1642" xr:uid="{00000000-0005-0000-0000-0000B9020000}"/>
    <cellStyle name="Accent1 7" xfId="194" xr:uid="{00000000-0005-0000-0000-0000BA020000}"/>
    <cellStyle name="Accent1 7 2" xfId="1643" xr:uid="{00000000-0005-0000-0000-0000BB020000}"/>
    <cellStyle name="Accent1 8" xfId="30" xr:uid="{00000000-0005-0000-0000-0000BC020000}"/>
    <cellStyle name="Accent1 9" xfId="6421" xr:uid="{00000000-0005-0000-0000-0000BD020000}"/>
    <cellStyle name="Accent2 2" xfId="195" xr:uid="{00000000-0005-0000-0000-0000BF020000}"/>
    <cellStyle name="Accent2 2 2" xfId="196" xr:uid="{00000000-0005-0000-0000-0000C0020000}"/>
    <cellStyle name="Accent2 2 3" xfId="1644" xr:uid="{00000000-0005-0000-0000-0000C1020000}"/>
    <cellStyle name="Accent2 2 4" xfId="1645" xr:uid="{00000000-0005-0000-0000-0000C2020000}"/>
    <cellStyle name="Accent2 2 5" xfId="1646" xr:uid="{00000000-0005-0000-0000-0000C3020000}"/>
    <cellStyle name="Accent2 2 6" xfId="1647" xr:uid="{00000000-0005-0000-0000-0000C4020000}"/>
    <cellStyle name="Accent2 2 7" xfId="1648" xr:uid="{00000000-0005-0000-0000-0000C5020000}"/>
    <cellStyle name="Accent2 2 8" xfId="1649" xr:uid="{00000000-0005-0000-0000-0000C6020000}"/>
    <cellStyle name="Accent2 2 9" xfId="1650" xr:uid="{00000000-0005-0000-0000-0000C7020000}"/>
    <cellStyle name="Accent2 3" xfId="197" xr:uid="{00000000-0005-0000-0000-0000C8020000}"/>
    <cellStyle name="Accent2 3 2" xfId="1651" xr:uid="{00000000-0005-0000-0000-0000C9020000}"/>
    <cellStyle name="Accent2 4" xfId="198" xr:uid="{00000000-0005-0000-0000-0000CA020000}"/>
    <cellStyle name="Accent2 4 2" xfId="1652" xr:uid="{00000000-0005-0000-0000-0000CB020000}"/>
    <cellStyle name="Accent2 5" xfId="199" xr:uid="{00000000-0005-0000-0000-0000CC020000}"/>
    <cellStyle name="Accent2 6" xfId="200" xr:uid="{00000000-0005-0000-0000-0000CD020000}"/>
    <cellStyle name="Accent2 6 2" xfId="1653" xr:uid="{00000000-0005-0000-0000-0000CE020000}"/>
    <cellStyle name="Accent2 7" xfId="201" xr:uid="{00000000-0005-0000-0000-0000CF020000}"/>
    <cellStyle name="Accent2 7 2" xfId="1654" xr:uid="{00000000-0005-0000-0000-0000D0020000}"/>
    <cellStyle name="Accent2 8" xfId="34" xr:uid="{00000000-0005-0000-0000-0000D1020000}"/>
    <cellStyle name="Accent3 2" xfId="202" xr:uid="{00000000-0005-0000-0000-0000D2020000}"/>
    <cellStyle name="Accent3 2 2" xfId="203" xr:uid="{00000000-0005-0000-0000-0000D3020000}"/>
    <cellStyle name="Accent3 2 3" xfId="1655" xr:uid="{00000000-0005-0000-0000-0000D4020000}"/>
    <cellStyle name="Accent3 2 4" xfId="1656" xr:uid="{00000000-0005-0000-0000-0000D5020000}"/>
    <cellStyle name="Accent3 2 5" xfId="1657" xr:uid="{00000000-0005-0000-0000-0000D6020000}"/>
    <cellStyle name="Accent3 2 6" xfId="1658" xr:uid="{00000000-0005-0000-0000-0000D7020000}"/>
    <cellStyle name="Accent3 2 7" xfId="1659" xr:uid="{00000000-0005-0000-0000-0000D8020000}"/>
    <cellStyle name="Accent3 2 8" xfId="1660" xr:uid="{00000000-0005-0000-0000-0000D9020000}"/>
    <cellStyle name="Accent3 2 9" xfId="1661" xr:uid="{00000000-0005-0000-0000-0000DA020000}"/>
    <cellStyle name="Accent3 3" xfId="204" xr:uid="{00000000-0005-0000-0000-0000DB020000}"/>
    <cellStyle name="Accent3 3 2" xfId="1662" xr:uid="{00000000-0005-0000-0000-0000DC020000}"/>
    <cellStyle name="Accent3 4" xfId="205" xr:uid="{00000000-0005-0000-0000-0000DD020000}"/>
    <cellStyle name="Accent3 4 2" xfId="1663" xr:uid="{00000000-0005-0000-0000-0000DE020000}"/>
    <cellStyle name="Accent3 5" xfId="206" xr:uid="{00000000-0005-0000-0000-0000DF020000}"/>
    <cellStyle name="Accent3 6" xfId="207" xr:uid="{00000000-0005-0000-0000-0000E0020000}"/>
    <cellStyle name="Accent3 6 2" xfId="1664" xr:uid="{00000000-0005-0000-0000-0000E1020000}"/>
    <cellStyle name="Accent3 7" xfId="208" xr:uid="{00000000-0005-0000-0000-0000E2020000}"/>
    <cellStyle name="Accent3 7 2" xfId="1665" xr:uid="{00000000-0005-0000-0000-0000E3020000}"/>
    <cellStyle name="Accent3 8" xfId="38" xr:uid="{00000000-0005-0000-0000-0000E4020000}"/>
    <cellStyle name="Accent4 2" xfId="209" xr:uid="{00000000-0005-0000-0000-0000E5020000}"/>
    <cellStyle name="Accent4 2 10" xfId="1666" xr:uid="{00000000-0005-0000-0000-0000E6020000}"/>
    <cellStyle name="Accent4 2 2" xfId="210" xr:uid="{00000000-0005-0000-0000-0000E7020000}"/>
    <cellStyle name="Accent4 2 3" xfId="1667" xr:uid="{00000000-0005-0000-0000-0000E8020000}"/>
    <cellStyle name="Accent4 2 3 2" xfId="1668" xr:uid="{00000000-0005-0000-0000-0000E9020000}"/>
    <cellStyle name="Accent4 2 3 3" xfId="1669" xr:uid="{00000000-0005-0000-0000-0000EA020000}"/>
    <cellStyle name="Accent4 2 3 4" xfId="1670" xr:uid="{00000000-0005-0000-0000-0000EB020000}"/>
    <cellStyle name="Accent4 2 3 5" xfId="1671" xr:uid="{00000000-0005-0000-0000-0000EC020000}"/>
    <cellStyle name="Accent4 2 3 6" xfId="1672" xr:uid="{00000000-0005-0000-0000-0000ED020000}"/>
    <cellStyle name="Accent4 2 3 7" xfId="1673" xr:uid="{00000000-0005-0000-0000-0000EE020000}"/>
    <cellStyle name="Accent4 2 3 8" xfId="1674" xr:uid="{00000000-0005-0000-0000-0000EF020000}"/>
    <cellStyle name="Accent4 2 4" xfId="1675" xr:uid="{00000000-0005-0000-0000-0000F0020000}"/>
    <cellStyle name="Accent4 2 5" xfId="1676" xr:uid="{00000000-0005-0000-0000-0000F1020000}"/>
    <cellStyle name="Accent4 2 6" xfId="1677" xr:uid="{00000000-0005-0000-0000-0000F2020000}"/>
    <cellStyle name="Accent4 2 7" xfId="1678" xr:uid="{00000000-0005-0000-0000-0000F3020000}"/>
    <cellStyle name="Accent4 2 8" xfId="1679" xr:uid="{00000000-0005-0000-0000-0000F4020000}"/>
    <cellStyle name="Accent4 2 9" xfId="1680" xr:uid="{00000000-0005-0000-0000-0000F5020000}"/>
    <cellStyle name="Accent4 2_Blood_21months_EURO" xfId="1681" xr:uid="{00000000-0005-0000-0000-0000F6020000}"/>
    <cellStyle name="Accent4 3" xfId="211" xr:uid="{00000000-0005-0000-0000-0000F7020000}"/>
    <cellStyle name="Accent4 3 2" xfId="1682" xr:uid="{00000000-0005-0000-0000-0000F8020000}"/>
    <cellStyle name="Accent4 4" xfId="212" xr:uid="{00000000-0005-0000-0000-0000F9020000}"/>
    <cellStyle name="Accent4 4 2" xfId="1683" xr:uid="{00000000-0005-0000-0000-0000FA020000}"/>
    <cellStyle name="Accent4 5" xfId="213" xr:uid="{00000000-0005-0000-0000-0000FB020000}"/>
    <cellStyle name="Accent4 6" xfId="214" xr:uid="{00000000-0005-0000-0000-0000FC020000}"/>
    <cellStyle name="Accent4 6 2" xfId="1684" xr:uid="{00000000-0005-0000-0000-0000FD020000}"/>
    <cellStyle name="Accent4 7" xfId="215" xr:uid="{00000000-0005-0000-0000-0000FE020000}"/>
    <cellStyle name="Accent4 7 2" xfId="1685" xr:uid="{00000000-0005-0000-0000-0000FF020000}"/>
    <cellStyle name="Accent4 8" xfId="42" xr:uid="{00000000-0005-0000-0000-000000030000}"/>
    <cellStyle name="Accent4 9" xfId="6424" xr:uid="{00000000-0005-0000-0000-000001030000}"/>
    <cellStyle name="Accent5 2" xfId="216" xr:uid="{00000000-0005-0000-0000-000003030000}"/>
    <cellStyle name="Accent5 2 2" xfId="217" xr:uid="{00000000-0005-0000-0000-000004030000}"/>
    <cellStyle name="Accent5 2 3" xfId="1686" xr:uid="{00000000-0005-0000-0000-000005030000}"/>
    <cellStyle name="Accent5 2 4" xfId="1687" xr:uid="{00000000-0005-0000-0000-000006030000}"/>
    <cellStyle name="Accent5 2 5" xfId="1688" xr:uid="{00000000-0005-0000-0000-000007030000}"/>
    <cellStyle name="Accent5 2 6" xfId="1689" xr:uid="{00000000-0005-0000-0000-000008030000}"/>
    <cellStyle name="Accent5 2 7" xfId="1690" xr:uid="{00000000-0005-0000-0000-000009030000}"/>
    <cellStyle name="Accent5 2 8" xfId="1691" xr:uid="{00000000-0005-0000-0000-00000A030000}"/>
    <cellStyle name="Accent5 2 9" xfId="1692" xr:uid="{00000000-0005-0000-0000-00000B030000}"/>
    <cellStyle name="Accent5 3" xfId="218" xr:uid="{00000000-0005-0000-0000-00000C030000}"/>
    <cellStyle name="Accent5 3 2" xfId="1693" xr:uid="{00000000-0005-0000-0000-00000D030000}"/>
    <cellStyle name="Accent5 4" xfId="219" xr:uid="{00000000-0005-0000-0000-00000E030000}"/>
    <cellStyle name="Accent5 4 2" xfId="1694" xr:uid="{00000000-0005-0000-0000-00000F030000}"/>
    <cellStyle name="Accent5 5" xfId="220" xr:uid="{00000000-0005-0000-0000-000010030000}"/>
    <cellStyle name="Accent5 6" xfId="221" xr:uid="{00000000-0005-0000-0000-000011030000}"/>
    <cellStyle name="Accent5 6 2" xfId="1695" xr:uid="{00000000-0005-0000-0000-000012030000}"/>
    <cellStyle name="Accent5 7" xfId="1696" xr:uid="{00000000-0005-0000-0000-000013030000}"/>
    <cellStyle name="Accent5 7 2" xfId="1697" xr:uid="{00000000-0005-0000-0000-000014030000}"/>
    <cellStyle name="Accent5 8" xfId="46" xr:uid="{00000000-0005-0000-0000-000015030000}"/>
    <cellStyle name="Accent6 2" xfId="222" xr:uid="{00000000-0005-0000-0000-000017030000}"/>
    <cellStyle name="Accent6 2 2" xfId="223" xr:uid="{00000000-0005-0000-0000-000018030000}"/>
    <cellStyle name="Accent6 2 3" xfId="1698" xr:uid="{00000000-0005-0000-0000-000019030000}"/>
    <cellStyle name="Accent6 2 4" xfId="1699" xr:uid="{00000000-0005-0000-0000-00001A030000}"/>
    <cellStyle name="Accent6 2 5" xfId="1700" xr:uid="{00000000-0005-0000-0000-00001B030000}"/>
    <cellStyle name="Accent6 2 6" xfId="1701" xr:uid="{00000000-0005-0000-0000-00001C030000}"/>
    <cellStyle name="Accent6 2 7" xfId="1702" xr:uid="{00000000-0005-0000-0000-00001D030000}"/>
    <cellStyle name="Accent6 2 8" xfId="1703" xr:uid="{00000000-0005-0000-0000-00001E030000}"/>
    <cellStyle name="Accent6 2 9" xfId="1704" xr:uid="{00000000-0005-0000-0000-00001F030000}"/>
    <cellStyle name="Accent6 3" xfId="224" xr:uid="{00000000-0005-0000-0000-000020030000}"/>
    <cellStyle name="Accent6 3 2" xfId="1705" xr:uid="{00000000-0005-0000-0000-000021030000}"/>
    <cellStyle name="Accent6 4" xfId="225" xr:uid="{00000000-0005-0000-0000-000022030000}"/>
    <cellStyle name="Accent6 4 2" xfId="1706" xr:uid="{00000000-0005-0000-0000-000023030000}"/>
    <cellStyle name="Accent6 5" xfId="226" xr:uid="{00000000-0005-0000-0000-000024030000}"/>
    <cellStyle name="Accent6 6" xfId="227" xr:uid="{00000000-0005-0000-0000-000025030000}"/>
    <cellStyle name="Accent6 6 2" xfId="1707" xr:uid="{00000000-0005-0000-0000-000026030000}"/>
    <cellStyle name="Accent6 7" xfId="228" xr:uid="{00000000-0005-0000-0000-000027030000}"/>
    <cellStyle name="Accent6 7 2" xfId="1708" xr:uid="{00000000-0005-0000-0000-000028030000}"/>
    <cellStyle name="Accent6 8" xfId="50" xr:uid="{00000000-0005-0000-0000-000029030000}"/>
    <cellStyle name="Bad 2" xfId="229" xr:uid="{00000000-0005-0000-0000-00002A030000}"/>
    <cellStyle name="Bad 2 2" xfId="230" xr:uid="{00000000-0005-0000-0000-00002B030000}"/>
    <cellStyle name="Bad 2 3" xfId="1709" xr:uid="{00000000-0005-0000-0000-00002C030000}"/>
    <cellStyle name="Bad 2 4" xfId="1710" xr:uid="{00000000-0005-0000-0000-00002D030000}"/>
    <cellStyle name="Bad 2 5" xfId="1711" xr:uid="{00000000-0005-0000-0000-00002E030000}"/>
    <cellStyle name="Bad 2 6" xfId="1712" xr:uid="{00000000-0005-0000-0000-00002F030000}"/>
    <cellStyle name="Bad 2 7" xfId="1713" xr:uid="{00000000-0005-0000-0000-000030030000}"/>
    <cellStyle name="Bad 2 8" xfId="1714" xr:uid="{00000000-0005-0000-0000-000031030000}"/>
    <cellStyle name="Bad 2 9" xfId="1715" xr:uid="{00000000-0005-0000-0000-000032030000}"/>
    <cellStyle name="Bad 3" xfId="231" xr:uid="{00000000-0005-0000-0000-000033030000}"/>
    <cellStyle name="Bad 3 2" xfId="1716" xr:uid="{00000000-0005-0000-0000-000034030000}"/>
    <cellStyle name="Bad 4" xfId="232" xr:uid="{00000000-0005-0000-0000-000035030000}"/>
    <cellStyle name="Bad 4 2" xfId="1717" xr:uid="{00000000-0005-0000-0000-000036030000}"/>
    <cellStyle name="Bad 5" xfId="233" xr:uid="{00000000-0005-0000-0000-000037030000}"/>
    <cellStyle name="Bad 6" xfId="234" xr:uid="{00000000-0005-0000-0000-000038030000}"/>
    <cellStyle name="Bad 6 2" xfId="1718" xr:uid="{00000000-0005-0000-0000-000039030000}"/>
    <cellStyle name="Bad 7" xfId="235" xr:uid="{00000000-0005-0000-0000-00003A030000}"/>
    <cellStyle name="Bad 7 2" xfId="1719" xr:uid="{00000000-0005-0000-0000-00003B030000}"/>
    <cellStyle name="Bad 8" xfId="19" xr:uid="{00000000-0005-0000-0000-00003C030000}"/>
    <cellStyle name="Calc" xfId="236" xr:uid="{00000000-0005-0000-0000-00003D030000}"/>
    <cellStyle name="Calculation 2" xfId="237" xr:uid="{00000000-0005-0000-0000-00003E030000}"/>
    <cellStyle name="Calculation 2 10" xfId="1720" xr:uid="{00000000-0005-0000-0000-00003F030000}"/>
    <cellStyle name="Calculation 2 10 2" xfId="6462" xr:uid="{00000000-0005-0000-0000-000040030000}"/>
    <cellStyle name="Calculation 2 11" xfId="6429" xr:uid="{00000000-0005-0000-0000-000041030000}"/>
    <cellStyle name="Calculation 2 2" xfId="238" xr:uid="{00000000-0005-0000-0000-000042030000}"/>
    <cellStyle name="Calculation 2 2 2" xfId="6430" xr:uid="{00000000-0005-0000-0000-000043030000}"/>
    <cellStyle name="Calculation 2 3" xfId="1721" xr:uid="{00000000-0005-0000-0000-000044030000}"/>
    <cellStyle name="Calculation 2 3 2" xfId="1722" xr:uid="{00000000-0005-0000-0000-000045030000}"/>
    <cellStyle name="Calculation 2 3 2 2" xfId="6464" xr:uid="{00000000-0005-0000-0000-000046030000}"/>
    <cellStyle name="Calculation 2 3 3" xfId="1723" xr:uid="{00000000-0005-0000-0000-000047030000}"/>
    <cellStyle name="Calculation 2 3 3 2" xfId="6465" xr:uid="{00000000-0005-0000-0000-000048030000}"/>
    <cellStyle name="Calculation 2 3 4" xfId="1724" xr:uid="{00000000-0005-0000-0000-000049030000}"/>
    <cellStyle name="Calculation 2 3 4 2" xfId="6466" xr:uid="{00000000-0005-0000-0000-00004A030000}"/>
    <cellStyle name="Calculation 2 3 5" xfId="1725" xr:uid="{00000000-0005-0000-0000-00004B030000}"/>
    <cellStyle name="Calculation 2 3 5 2" xfId="6467" xr:uid="{00000000-0005-0000-0000-00004C030000}"/>
    <cellStyle name="Calculation 2 3 6" xfId="1726" xr:uid="{00000000-0005-0000-0000-00004D030000}"/>
    <cellStyle name="Calculation 2 3 6 2" xfId="6468" xr:uid="{00000000-0005-0000-0000-00004E030000}"/>
    <cellStyle name="Calculation 2 3 7" xfId="1727" xr:uid="{00000000-0005-0000-0000-00004F030000}"/>
    <cellStyle name="Calculation 2 3 7 2" xfId="6469" xr:uid="{00000000-0005-0000-0000-000050030000}"/>
    <cellStyle name="Calculation 2 3 8" xfId="1728" xr:uid="{00000000-0005-0000-0000-000051030000}"/>
    <cellStyle name="Calculation 2 3 8 2" xfId="6470" xr:uid="{00000000-0005-0000-0000-000052030000}"/>
    <cellStyle name="Calculation 2 3 9" xfId="6463" xr:uid="{00000000-0005-0000-0000-000053030000}"/>
    <cellStyle name="Calculation 2 4" xfId="1729" xr:uid="{00000000-0005-0000-0000-000054030000}"/>
    <cellStyle name="Calculation 2 4 2" xfId="6471" xr:uid="{00000000-0005-0000-0000-000055030000}"/>
    <cellStyle name="Calculation 2 5" xfId="1730" xr:uid="{00000000-0005-0000-0000-000056030000}"/>
    <cellStyle name="Calculation 2 5 2" xfId="6472" xr:uid="{00000000-0005-0000-0000-000057030000}"/>
    <cellStyle name="Calculation 2 6" xfId="1731" xr:uid="{00000000-0005-0000-0000-000058030000}"/>
    <cellStyle name="Calculation 2 6 2" xfId="6473" xr:uid="{00000000-0005-0000-0000-000059030000}"/>
    <cellStyle name="Calculation 2 7" xfId="1732" xr:uid="{00000000-0005-0000-0000-00005A030000}"/>
    <cellStyle name="Calculation 2 7 2" xfId="6474" xr:uid="{00000000-0005-0000-0000-00005B030000}"/>
    <cellStyle name="Calculation 2 8" xfId="1733" xr:uid="{00000000-0005-0000-0000-00005C030000}"/>
    <cellStyle name="Calculation 2 8 2" xfId="6475" xr:uid="{00000000-0005-0000-0000-00005D030000}"/>
    <cellStyle name="Calculation 2 9" xfId="1734" xr:uid="{00000000-0005-0000-0000-00005E030000}"/>
    <cellStyle name="Calculation 2 9 2" xfId="6476" xr:uid="{00000000-0005-0000-0000-00005F030000}"/>
    <cellStyle name="Calculation 2_Blood_21months_EURO" xfId="1735" xr:uid="{00000000-0005-0000-0000-000060030000}"/>
    <cellStyle name="Calculation 3" xfId="239" xr:uid="{00000000-0005-0000-0000-000061030000}"/>
    <cellStyle name="Calculation 3 2" xfId="1736" xr:uid="{00000000-0005-0000-0000-000062030000}"/>
    <cellStyle name="Calculation 3 2 2" xfId="6477" xr:uid="{00000000-0005-0000-0000-000063030000}"/>
    <cellStyle name="Calculation 3 3" xfId="6431" xr:uid="{00000000-0005-0000-0000-000064030000}"/>
    <cellStyle name="Calculation 3_GEO-H-GPIC 3 months budget_ALLdraft" xfId="1737" xr:uid="{00000000-0005-0000-0000-000065030000}"/>
    <cellStyle name="Calculation 4" xfId="240" xr:uid="{00000000-0005-0000-0000-000066030000}"/>
    <cellStyle name="Calculation 4 2" xfId="1738" xr:uid="{00000000-0005-0000-0000-000067030000}"/>
    <cellStyle name="Calculation 4 2 2" xfId="6478" xr:uid="{00000000-0005-0000-0000-000068030000}"/>
    <cellStyle name="Calculation 4 3" xfId="6432" xr:uid="{00000000-0005-0000-0000-000069030000}"/>
    <cellStyle name="Calculation 4_GEO-H-GPIC 3 months budget_ALLdraft" xfId="1739" xr:uid="{00000000-0005-0000-0000-00006A030000}"/>
    <cellStyle name="Calculation 5" xfId="241" xr:uid="{00000000-0005-0000-0000-00006B030000}"/>
    <cellStyle name="Calculation 5 2" xfId="6433" xr:uid="{00000000-0005-0000-0000-00006C030000}"/>
    <cellStyle name="Calculation 6" xfId="242" xr:uid="{00000000-0005-0000-0000-00006D030000}"/>
    <cellStyle name="Calculation 6 2" xfId="1740" xr:uid="{00000000-0005-0000-0000-00006E030000}"/>
    <cellStyle name="Calculation 6 2 2" xfId="6479" xr:uid="{00000000-0005-0000-0000-00006F030000}"/>
    <cellStyle name="Calculation 6 3" xfId="6434" xr:uid="{00000000-0005-0000-0000-000070030000}"/>
    <cellStyle name="Calculation 7" xfId="243" xr:uid="{00000000-0005-0000-0000-000071030000}"/>
    <cellStyle name="Calculation 7 2" xfId="1741" xr:uid="{00000000-0005-0000-0000-000072030000}"/>
    <cellStyle name="Calculation 7 2 2" xfId="6480" xr:uid="{00000000-0005-0000-0000-000073030000}"/>
    <cellStyle name="Calculation 7 3" xfId="6435" xr:uid="{00000000-0005-0000-0000-000074030000}"/>
    <cellStyle name="Calculation 8" xfId="23" xr:uid="{00000000-0005-0000-0000-000075030000}"/>
    <cellStyle name="Calculation 9" xfId="6418" xr:uid="{00000000-0005-0000-0000-000076030000}"/>
    <cellStyle name="Check Cell 2" xfId="244" xr:uid="{00000000-0005-0000-0000-000077030000}"/>
    <cellStyle name="Check Cell 2 2" xfId="245" xr:uid="{00000000-0005-0000-0000-000078030000}"/>
    <cellStyle name="Check Cell 2 3" xfId="1742" xr:uid="{00000000-0005-0000-0000-000079030000}"/>
    <cellStyle name="Check Cell 2 4" xfId="1743" xr:uid="{00000000-0005-0000-0000-00007A030000}"/>
    <cellStyle name="Check Cell 2 5" xfId="1744" xr:uid="{00000000-0005-0000-0000-00007B030000}"/>
    <cellStyle name="Check Cell 2 6" xfId="1745" xr:uid="{00000000-0005-0000-0000-00007C030000}"/>
    <cellStyle name="Check Cell 2 7" xfId="1746" xr:uid="{00000000-0005-0000-0000-00007D030000}"/>
    <cellStyle name="Check Cell 2 8" xfId="1747" xr:uid="{00000000-0005-0000-0000-00007E030000}"/>
    <cellStyle name="Check Cell 2 9" xfId="1748" xr:uid="{00000000-0005-0000-0000-00007F030000}"/>
    <cellStyle name="Check Cell 2_Blood_21months_EURO" xfId="1749" xr:uid="{00000000-0005-0000-0000-000080030000}"/>
    <cellStyle name="Check Cell 3" xfId="246" xr:uid="{00000000-0005-0000-0000-000081030000}"/>
    <cellStyle name="Check Cell 3 2" xfId="1750" xr:uid="{00000000-0005-0000-0000-000082030000}"/>
    <cellStyle name="Check Cell 3_GEO-H-GPIC 3 months budget_ALLdraft" xfId="1751" xr:uid="{00000000-0005-0000-0000-000083030000}"/>
    <cellStyle name="Check Cell 4" xfId="247" xr:uid="{00000000-0005-0000-0000-000084030000}"/>
    <cellStyle name="Check Cell 4 2" xfId="1752" xr:uid="{00000000-0005-0000-0000-000085030000}"/>
    <cellStyle name="Check Cell 4_GEO-H-GPIC 3 months budget_ALLdraft" xfId="1753" xr:uid="{00000000-0005-0000-0000-000086030000}"/>
    <cellStyle name="Check Cell 5" xfId="248" xr:uid="{00000000-0005-0000-0000-000087030000}"/>
    <cellStyle name="Check Cell 6" xfId="249" xr:uid="{00000000-0005-0000-0000-000088030000}"/>
    <cellStyle name="Check Cell 6 2" xfId="1754" xr:uid="{00000000-0005-0000-0000-000089030000}"/>
    <cellStyle name="Check Cell 7" xfId="1755" xr:uid="{00000000-0005-0000-0000-00008A030000}"/>
    <cellStyle name="Check Cell 7 2" xfId="1756" xr:uid="{00000000-0005-0000-0000-00008B030000}"/>
    <cellStyle name="Check Cell 8" xfId="25" xr:uid="{00000000-0005-0000-0000-00008C030000}"/>
    <cellStyle name="Check Cell 9" xfId="6420" xr:uid="{00000000-0005-0000-0000-00008D030000}"/>
    <cellStyle name="Comma" xfId="1" builtinId="3"/>
    <cellStyle name="Comma 10" xfId="250" xr:uid="{00000000-0005-0000-0000-00008F030000}"/>
    <cellStyle name="Comma 10 2" xfId="251" xr:uid="{00000000-0005-0000-0000-000090030000}"/>
    <cellStyle name="Comma 10 2 2" xfId="1757" xr:uid="{00000000-0005-0000-0000-000091030000}"/>
    <cellStyle name="Comma 10 2 3" xfId="1758" xr:uid="{00000000-0005-0000-0000-000092030000}"/>
    <cellStyle name="Comma 10 3" xfId="252" xr:uid="{00000000-0005-0000-0000-000093030000}"/>
    <cellStyle name="Comma 10 3 2" xfId="1759" xr:uid="{00000000-0005-0000-0000-000094030000}"/>
    <cellStyle name="Comma 10 3 2 2" xfId="1760" xr:uid="{00000000-0005-0000-0000-000095030000}"/>
    <cellStyle name="Comma 10 3 2 3" xfId="1095" xr:uid="{00000000-0005-0000-0000-000096030000}"/>
    <cellStyle name="Comma 10 3 3" xfId="1761" xr:uid="{00000000-0005-0000-0000-000097030000}"/>
    <cellStyle name="Comma 10 3 4" xfId="1762" xr:uid="{00000000-0005-0000-0000-000098030000}"/>
    <cellStyle name="Comma 10 3 5" xfId="1763" xr:uid="{00000000-0005-0000-0000-000099030000}"/>
    <cellStyle name="Comma 10 3 6" xfId="1764" xr:uid="{00000000-0005-0000-0000-00009A030000}"/>
    <cellStyle name="Comma 10 3 7" xfId="1765" xr:uid="{00000000-0005-0000-0000-00009B030000}"/>
    <cellStyle name="Comma 10 3 8" xfId="1766" xr:uid="{00000000-0005-0000-0000-00009C030000}"/>
    <cellStyle name="Comma 10 4" xfId="1767" xr:uid="{00000000-0005-0000-0000-00009D030000}"/>
    <cellStyle name="Comma 10 4 2" xfId="1768" xr:uid="{00000000-0005-0000-0000-00009E030000}"/>
    <cellStyle name="Comma 10 4 2 2" xfId="1769" xr:uid="{00000000-0005-0000-0000-00009F030000}"/>
    <cellStyle name="Comma 10 4 3" xfId="1770" xr:uid="{00000000-0005-0000-0000-0000A0030000}"/>
    <cellStyle name="Comma 10 4 4" xfId="1771" xr:uid="{00000000-0005-0000-0000-0000A1030000}"/>
    <cellStyle name="Comma 10 5" xfId="1772" xr:uid="{00000000-0005-0000-0000-0000A2030000}"/>
    <cellStyle name="Comma 10 6" xfId="1773" xr:uid="{00000000-0005-0000-0000-0000A3030000}"/>
    <cellStyle name="Comma 10 7" xfId="1774" xr:uid="{00000000-0005-0000-0000-0000A4030000}"/>
    <cellStyle name="Comma 10 8" xfId="1775" xr:uid="{00000000-0005-0000-0000-0000A5030000}"/>
    <cellStyle name="Comma 10 9" xfId="1776" xr:uid="{00000000-0005-0000-0000-0000A6030000}"/>
    <cellStyle name="Comma 11" xfId="253" xr:uid="{00000000-0005-0000-0000-0000A7030000}"/>
    <cellStyle name="Comma 11 2" xfId="254" xr:uid="{00000000-0005-0000-0000-0000A8030000}"/>
    <cellStyle name="Comma 11 2 10" xfId="1777" xr:uid="{00000000-0005-0000-0000-0000A9030000}"/>
    <cellStyle name="Comma 11 2 10 2" xfId="1778" xr:uid="{00000000-0005-0000-0000-0000AA030000}"/>
    <cellStyle name="Comma 11 2 10 2 2" xfId="1779" xr:uid="{00000000-0005-0000-0000-0000AB030000}"/>
    <cellStyle name="Comma 11 2 10 3" xfId="1780" xr:uid="{00000000-0005-0000-0000-0000AC030000}"/>
    <cellStyle name="Comma 11 2 2" xfId="255" xr:uid="{00000000-0005-0000-0000-0000AD030000}"/>
    <cellStyle name="Comma 11 2 2 2" xfId="1781" xr:uid="{00000000-0005-0000-0000-0000AE030000}"/>
    <cellStyle name="Comma 11 2 2 3" xfId="1782" xr:uid="{00000000-0005-0000-0000-0000AF030000}"/>
    <cellStyle name="Comma 11 2 2 4" xfId="1783" xr:uid="{00000000-0005-0000-0000-0000B0030000}"/>
    <cellStyle name="Comma 11 2 2 4 2" xfId="1784" xr:uid="{00000000-0005-0000-0000-0000B1030000}"/>
    <cellStyle name="Comma 11 2 2 4 2 2" xfId="1785" xr:uid="{00000000-0005-0000-0000-0000B2030000}"/>
    <cellStyle name="Comma 11 2 2 4 3" xfId="1786" xr:uid="{00000000-0005-0000-0000-0000B3030000}"/>
    <cellStyle name="Comma 11 2 3" xfId="1787" xr:uid="{00000000-0005-0000-0000-0000B4030000}"/>
    <cellStyle name="Comma 11 2 4" xfId="1788" xr:uid="{00000000-0005-0000-0000-0000B5030000}"/>
    <cellStyle name="Comma 11 2 5" xfId="1789" xr:uid="{00000000-0005-0000-0000-0000B6030000}"/>
    <cellStyle name="Comma 11 2 6" xfId="1790" xr:uid="{00000000-0005-0000-0000-0000B7030000}"/>
    <cellStyle name="Comma 11 2 7" xfId="1791" xr:uid="{00000000-0005-0000-0000-0000B8030000}"/>
    <cellStyle name="Comma 11 2 8" xfId="1792" xr:uid="{00000000-0005-0000-0000-0000B9030000}"/>
    <cellStyle name="Comma 11 2 9" xfId="1793" xr:uid="{00000000-0005-0000-0000-0000BA030000}"/>
    <cellStyle name="Comma 11 3" xfId="256" xr:uid="{00000000-0005-0000-0000-0000BB030000}"/>
    <cellStyle name="Comma 11 3 2" xfId="257" xr:uid="{00000000-0005-0000-0000-0000BC030000}"/>
    <cellStyle name="Comma 11 3 2 2" xfId="1794" xr:uid="{00000000-0005-0000-0000-0000BD030000}"/>
    <cellStyle name="Comma 11 3 2 2 2" xfId="1795" xr:uid="{00000000-0005-0000-0000-0000BE030000}"/>
    <cellStyle name="Comma 11 3 2 3" xfId="1796" xr:uid="{00000000-0005-0000-0000-0000BF030000}"/>
    <cellStyle name="Comma 11 4" xfId="258" xr:uid="{00000000-0005-0000-0000-0000C0030000}"/>
    <cellStyle name="Comma 11 4 2" xfId="1797" xr:uid="{00000000-0005-0000-0000-0000C1030000}"/>
    <cellStyle name="Comma 11 4 2 2" xfId="1798" xr:uid="{00000000-0005-0000-0000-0000C2030000}"/>
    <cellStyle name="Comma 11 4 3" xfId="1799" xr:uid="{00000000-0005-0000-0000-0000C3030000}"/>
    <cellStyle name="Comma 11 5" xfId="1800" xr:uid="{00000000-0005-0000-0000-0000C4030000}"/>
    <cellStyle name="Comma 11 6" xfId="1801" xr:uid="{00000000-0005-0000-0000-0000C5030000}"/>
    <cellStyle name="Comma 11 6 2" xfId="1802" xr:uid="{00000000-0005-0000-0000-0000C6030000}"/>
    <cellStyle name="Comma 11 6 2 2" xfId="1803" xr:uid="{00000000-0005-0000-0000-0000C7030000}"/>
    <cellStyle name="Comma 11 6 3" xfId="1804" xr:uid="{00000000-0005-0000-0000-0000C8030000}"/>
    <cellStyle name="Comma 12" xfId="259" xr:uid="{00000000-0005-0000-0000-0000C9030000}"/>
    <cellStyle name="Comma 12 2" xfId="260" xr:uid="{00000000-0005-0000-0000-0000CA030000}"/>
    <cellStyle name="Comma 12 2 2" xfId="261" xr:uid="{00000000-0005-0000-0000-0000CB030000}"/>
    <cellStyle name="Comma 12 2 2 2" xfId="1805" xr:uid="{00000000-0005-0000-0000-0000CC030000}"/>
    <cellStyle name="Comma 12 2 2 2 2" xfId="1806" xr:uid="{00000000-0005-0000-0000-0000CD030000}"/>
    <cellStyle name="Comma 12 2 2 3" xfId="1807" xr:uid="{00000000-0005-0000-0000-0000CE030000}"/>
    <cellStyle name="Comma 12 2 3" xfId="1808" xr:uid="{00000000-0005-0000-0000-0000CF030000}"/>
    <cellStyle name="Comma 12 2 3 2" xfId="1809" xr:uid="{00000000-0005-0000-0000-0000D0030000}"/>
    <cellStyle name="Comma 12 2 4" xfId="1810" xr:uid="{00000000-0005-0000-0000-0000D1030000}"/>
    <cellStyle name="Comma 12 3" xfId="262" xr:uid="{00000000-0005-0000-0000-0000D2030000}"/>
    <cellStyle name="Comma 12 3 2" xfId="263" xr:uid="{00000000-0005-0000-0000-0000D3030000}"/>
    <cellStyle name="Comma 12 3 2 2" xfId="1811" xr:uid="{00000000-0005-0000-0000-0000D4030000}"/>
    <cellStyle name="Comma 12 3 2 2 2" xfId="1812" xr:uid="{00000000-0005-0000-0000-0000D5030000}"/>
    <cellStyle name="Comma 12 3 2 3" xfId="1813" xr:uid="{00000000-0005-0000-0000-0000D6030000}"/>
    <cellStyle name="Comma 12 4" xfId="264" xr:uid="{00000000-0005-0000-0000-0000D7030000}"/>
    <cellStyle name="Comma 12 4 2" xfId="1814" xr:uid="{00000000-0005-0000-0000-0000D8030000}"/>
    <cellStyle name="Comma 12 4 2 2" xfId="1815" xr:uid="{00000000-0005-0000-0000-0000D9030000}"/>
    <cellStyle name="Comma 12 4 3" xfId="1816" xr:uid="{00000000-0005-0000-0000-0000DA030000}"/>
    <cellStyle name="Comma 12 5" xfId="1817" xr:uid="{00000000-0005-0000-0000-0000DB030000}"/>
    <cellStyle name="Comma 12 6" xfId="1818" xr:uid="{00000000-0005-0000-0000-0000DC030000}"/>
    <cellStyle name="Comma 12 6 2" xfId="1819" xr:uid="{00000000-0005-0000-0000-0000DD030000}"/>
    <cellStyle name="Comma 12 6 2 2" xfId="1820" xr:uid="{00000000-0005-0000-0000-0000DE030000}"/>
    <cellStyle name="Comma 12 6 3" xfId="1821" xr:uid="{00000000-0005-0000-0000-0000DF030000}"/>
    <cellStyle name="Comma 13" xfId="265" xr:uid="{00000000-0005-0000-0000-0000E0030000}"/>
    <cellStyle name="Comma 13 10" xfId="1822" xr:uid="{00000000-0005-0000-0000-0000E1030000}"/>
    <cellStyle name="Comma 13 10 2" xfId="1823" xr:uid="{00000000-0005-0000-0000-0000E2030000}"/>
    <cellStyle name="Comma 13 10 2 2" xfId="1824" xr:uid="{00000000-0005-0000-0000-0000E3030000}"/>
    <cellStyle name="Comma 13 10 3" xfId="1825" xr:uid="{00000000-0005-0000-0000-0000E4030000}"/>
    <cellStyle name="Comma 13 11" xfId="1826" xr:uid="{00000000-0005-0000-0000-0000E5030000}"/>
    <cellStyle name="Comma 13 12" xfId="1827" xr:uid="{00000000-0005-0000-0000-0000E6030000}"/>
    <cellStyle name="Comma 13 12 2" xfId="1828" xr:uid="{00000000-0005-0000-0000-0000E7030000}"/>
    <cellStyle name="Comma 13 12 2 2" xfId="1829" xr:uid="{00000000-0005-0000-0000-0000E8030000}"/>
    <cellStyle name="Comma 13 12 3" xfId="1830" xr:uid="{00000000-0005-0000-0000-0000E9030000}"/>
    <cellStyle name="Comma 13 13" xfId="1831" xr:uid="{00000000-0005-0000-0000-0000EA030000}"/>
    <cellStyle name="Comma 13 13 2" xfId="1832" xr:uid="{00000000-0005-0000-0000-0000EB030000}"/>
    <cellStyle name="Comma 13 14" xfId="1833" xr:uid="{00000000-0005-0000-0000-0000EC030000}"/>
    <cellStyle name="Comma 13 2" xfId="266" xr:uid="{00000000-0005-0000-0000-0000ED030000}"/>
    <cellStyle name="Comma 13 2 2" xfId="1834" xr:uid="{00000000-0005-0000-0000-0000EE030000}"/>
    <cellStyle name="Comma 13 2 2 2" xfId="1835" xr:uid="{00000000-0005-0000-0000-0000EF030000}"/>
    <cellStyle name="Comma 13 2 2 2 2" xfId="1836" xr:uid="{00000000-0005-0000-0000-0000F0030000}"/>
    <cellStyle name="Comma 13 2 2 2 2 2" xfId="1837" xr:uid="{00000000-0005-0000-0000-0000F1030000}"/>
    <cellStyle name="Comma 13 2 2 2 2 2 2" xfId="1838" xr:uid="{00000000-0005-0000-0000-0000F2030000}"/>
    <cellStyle name="Comma 13 2 2 2 2 3" xfId="1839" xr:uid="{00000000-0005-0000-0000-0000F3030000}"/>
    <cellStyle name="Comma 13 2 2 2 3" xfId="1840" xr:uid="{00000000-0005-0000-0000-0000F4030000}"/>
    <cellStyle name="Comma 13 2 2 2 3 2" xfId="1841" xr:uid="{00000000-0005-0000-0000-0000F5030000}"/>
    <cellStyle name="Comma 13 2 2 2 4" xfId="1842" xr:uid="{00000000-0005-0000-0000-0000F6030000}"/>
    <cellStyle name="Comma 13 2 2 3" xfId="1843" xr:uid="{00000000-0005-0000-0000-0000F7030000}"/>
    <cellStyle name="Comma 13 2 2 3 2" xfId="1844" xr:uid="{00000000-0005-0000-0000-0000F8030000}"/>
    <cellStyle name="Comma 13 2 2 3 2 2" xfId="1845" xr:uid="{00000000-0005-0000-0000-0000F9030000}"/>
    <cellStyle name="Comma 13 2 2 3 3" xfId="1846" xr:uid="{00000000-0005-0000-0000-0000FA030000}"/>
    <cellStyle name="Comma 13 2 2 4" xfId="1847" xr:uid="{00000000-0005-0000-0000-0000FB030000}"/>
    <cellStyle name="Comma 13 2 2 4 2" xfId="1848" xr:uid="{00000000-0005-0000-0000-0000FC030000}"/>
    <cellStyle name="Comma 13 2 2 4 2 2" xfId="1849" xr:uid="{00000000-0005-0000-0000-0000FD030000}"/>
    <cellStyle name="Comma 13 2 2 4 3" xfId="1850" xr:uid="{00000000-0005-0000-0000-0000FE030000}"/>
    <cellStyle name="Comma 13 2 2 5" xfId="1851" xr:uid="{00000000-0005-0000-0000-0000FF030000}"/>
    <cellStyle name="Comma 13 2 2 5 2" xfId="1852" xr:uid="{00000000-0005-0000-0000-000000040000}"/>
    <cellStyle name="Comma 13 2 2 6" xfId="1853" xr:uid="{00000000-0005-0000-0000-000001040000}"/>
    <cellStyle name="Comma 13 3" xfId="267" xr:uid="{00000000-0005-0000-0000-000002040000}"/>
    <cellStyle name="Comma 13 4" xfId="1854" xr:uid="{00000000-0005-0000-0000-000003040000}"/>
    <cellStyle name="Comma 13 5" xfId="1855" xr:uid="{00000000-0005-0000-0000-000004040000}"/>
    <cellStyle name="Comma 13 6" xfId="1856" xr:uid="{00000000-0005-0000-0000-000005040000}"/>
    <cellStyle name="Comma 13 7" xfId="1857" xr:uid="{00000000-0005-0000-0000-000006040000}"/>
    <cellStyle name="Comma 13 8" xfId="1858" xr:uid="{00000000-0005-0000-0000-000007040000}"/>
    <cellStyle name="Comma 13 9" xfId="1859" xr:uid="{00000000-0005-0000-0000-000008040000}"/>
    <cellStyle name="Comma 13 9 2" xfId="1860" xr:uid="{00000000-0005-0000-0000-000009040000}"/>
    <cellStyle name="Comma 13 9 2 2" xfId="1861" xr:uid="{00000000-0005-0000-0000-00000A040000}"/>
    <cellStyle name="Comma 13 9 2 2 2" xfId="1862" xr:uid="{00000000-0005-0000-0000-00000B040000}"/>
    <cellStyle name="Comma 13 9 2 3" xfId="1863" xr:uid="{00000000-0005-0000-0000-00000C040000}"/>
    <cellStyle name="Comma 13 9 3" xfId="1864" xr:uid="{00000000-0005-0000-0000-00000D040000}"/>
    <cellStyle name="Comma 13 9 3 2" xfId="1865" xr:uid="{00000000-0005-0000-0000-00000E040000}"/>
    <cellStyle name="Comma 13 9 4" xfId="1866" xr:uid="{00000000-0005-0000-0000-00000F040000}"/>
    <cellStyle name="Comma 14" xfId="268" xr:uid="{00000000-0005-0000-0000-000010040000}"/>
    <cellStyle name="Comma 14 10" xfId="1867" xr:uid="{00000000-0005-0000-0000-000011040000}"/>
    <cellStyle name="Comma 14 10 2" xfId="1868" xr:uid="{00000000-0005-0000-0000-000012040000}"/>
    <cellStyle name="Comma 14 10 2 2" xfId="1869" xr:uid="{00000000-0005-0000-0000-000013040000}"/>
    <cellStyle name="Comma 14 10 3" xfId="1870" xr:uid="{00000000-0005-0000-0000-000014040000}"/>
    <cellStyle name="Comma 14 2" xfId="269" xr:uid="{00000000-0005-0000-0000-000015040000}"/>
    <cellStyle name="Comma 14 2 2" xfId="270" xr:uid="{00000000-0005-0000-0000-000016040000}"/>
    <cellStyle name="Comma 14 2 2 2" xfId="1871" xr:uid="{00000000-0005-0000-0000-000017040000}"/>
    <cellStyle name="Comma 14 2 2 2 2" xfId="1872" xr:uid="{00000000-0005-0000-0000-000018040000}"/>
    <cellStyle name="Comma 14 2 2 3" xfId="1873" xr:uid="{00000000-0005-0000-0000-000019040000}"/>
    <cellStyle name="Comma 14 2 3" xfId="1874" xr:uid="{00000000-0005-0000-0000-00001A040000}"/>
    <cellStyle name="Comma 14 2 4" xfId="1875" xr:uid="{00000000-0005-0000-0000-00001B040000}"/>
    <cellStyle name="Comma 14 2 4 2" xfId="1876" xr:uid="{00000000-0005-0000-0000-00001C040000}"/>
    <cellStyle name="Comma 14 2 4 2 2" xfId="1877" xr:uid="{00000000-0005-0000-0000-00001D040000}"/>
    <cellStyle name="Comma 14 2 4 3" xfId="1878" xr:uid="{00000000-0005-0000-0000-00001E040000}"/>
    <cellStyle name="Comma 14 3" xfId="271" xr:uid="{00000000-0005-0000-0000-00001F040000}"/>
    <cellStyle name="Comma 14 3 2" xfId="272" xr:uid="{00000000-0005-0000-0000-000020040000}"/>
    <cellStyle name="Comma 14 3 2 2" xfId="1879" xr:uid="{00000000-0005-0000-0000-000021040000}"/>
    <cellStyle name="Comma 14 3 2 2 2" xfId="1880" xr:uid="{00000000-0005-0000-0000-000022040000}"/>
    <cellStyle name="Comma 14 3 2 3" xfId="1881" xr:uid="{00000000-0005-0000-0000-000023040000}"/>
    <cellStyle name="Comma 14 3 3" xfId="1882" xr:uid="{00000000-0005-0000-0000-000024040000}"/>
    <cellStyle name="Comma 14 3 4" xfId="1883" xr:uid="{00000000-0005-0000-0000-000025040000}"/>
    <cellStyle name="Comma 14 3 4 2" xfId="1884" xr:uid="{00000000-0005-0000-0000-000026040000}"/>
    <cellStyle name="Comma 14 3 4 2 2" xfId="1885" xr:uid="{00000000-0005-0000-0000-000027040000}"/>
    <cellStyle name="Comma 14 3 4 3" xfId="1886" xr:uid="{00000000-0005-0000-0000-000028040000}"/>
    <cellStyle name="Comma 14 4" xfId="273" xr:uid="{00000000-0005-0000-0000-000029040000}"/>
    <cellStyle name="Comma 14 4 2" xfId="1887" xr:uid="{00000000-0005-0000-0000-00002A040000}"/>
    <cellStyle name="Comma 14 4 3" xfId="1888" xr:uid="{00000000-0005-0000-0000-00002B040000}"/>
    <cellStyle name="Comma 14 4 3 2" xfId="1889" xr:uid="{00000000-0005-0000-0000-00002C040000}"/>
    <cellStyle name="Comma 14 4 3 2 2" xfId="1890" xr:uid="{00000000-0005-0000-0000-00002D040000}"/>
    <cellStyle name="Comma 14 4 3 3" xfId="1891" xr:uid="{00000000-0005-0000-0000-00002E040000}"/>
    <cellStyle name="Comma 14 5" xfId="1892" xr:uid="{00000000-0005-0000-0000-00002F040000}"/>
    <cellStyle name="Comma 14 6" xfId="1893" xr:uid="{00000000-0005-0000-0000-000030040000}"/>
    <cellStyle name="Comma 14 7" xfId="1894" xr:uid="{00000000-0005-0000-0000-000031040000}"/>
    <cellStyle name="Comma 14 8" xfId="1895" xr:uid="{00000000-0005-0000-0000-000032040000}"/>
    <cellStyle name="Comma 14 9" xfId="1896" xr:uid="{00000000-0005-0000-0000-000033040000}"/>
    <cellStyle name="Comma 15" xfId="274" xr:uid="{00000000-0005-0000-0000-000034040000}"/>
    <cellStyle name="Comma 15 2" xfId="275" xr:uid="{00000000-0005-0000-0000-000035040000}"/>
    <cellStyle name="Comma 15 3" xfId="1897" xr:uid="{00000000-0005-0000-0000-000036040000}"/>
    <cellStyle name="Comma 15 4" xfId="1898" xr:uid="{00000000-0005-0000-0000-000037040000}"/>
    <cellStyle name="Comma 15 5" xfId="1899" xr:uid="{00000000-0005-0000-0000-000038040000}"/>
    <cellStyle name="Comma 15 6" xfId="1900" xr:uid="{00000000-0005-0000-0000-000039040000}"/>
    <cellStyle name="Comma 15 7" xfId="1901" xr:uid="{00000000-0005-0000-0000-00003A040000}"/>
    <cellStyle name="Comma 15 7 2" xfId="1902" xr:uid="{00000000-0005-0000-0000-00003B040000}"/>
    <cellStyle name="Comma 15 7 2 2" xfId="1903" xr:uid="{00000000-0005-0000-0000-00003C040000}"/>
    <cellStyle name="Comma 15 7 3" xfId="1904" xr:uid="{00000000-0005-0000-0000-00003D040000}"/>
    <cellStyle name="Comma 15 7 4" xfId="1905" xr:uid="{00000000-0005-0000-0000-00003E040000}"/>
    <cellStyle name="Comma 16" xfId="276" xr:uid="{00000000-0005-0000-0000-00003F040000}"/>
    <cellStyle name="Comma 16 2" xfId="277" xr:uid="{00000000-0005-0000-0000-000040040000}"/>
    <cellStyle name="Comma 16 2 2" xfId="1906" xr:uid="{00000000-0005-0000-0000-000041040000}"/>
    <cellStyle name="Comma 16 2 2 2" xfId="1907" xr:uid="{00000000-0005-0000-0000-000042040000}"/>
    <cellStyle name="Comma 16 2 3" xfId="1908" xr:uid="{00000000-0005-0000-0000-000043040000}"/>
    <cellStyle name="Comma 16 3" xfId="1909" xr:uid="{00000000-0005-0000-0000-000044040000}"/>
    <cellStyle name="Comma 16 4" xfId="1910" xr:uid="{00000000-0005-0000-0000-000045040000}"/>
    <cellStyle name="Comma 16 4 2" xfId="1911" xr:uid="{00000000-0005-0000-0000-000046040000}"/>
    <cellStyle name="Comma 16 5" xfId="1912" xr:uid="{00000000-0005-0000-0000-000047040000}"/>
    <cellStyle name="Comma 17" xfId="278" xr:uid="{00000000-0005-0000-0000-000048040000}"/>
    <cellStyle name="Comma 17 2" xfId="279" xr:uid="{00000000-0005-0000-0000-000049040000}"/>
    <cellStyle name="Comma 17 2 2" xfId="61" xr:uid="{00000000-0005-0000-0000-00004A040000}"/>
    <cellStyle name="Comma 17 2 2 2" xfId="1913" xr:uid="{00000000-0005-0000-0000-00004B040000}"/>
    <cellStyle name="Comma 17 2 3" xfId="1914" xr:uid="{00000000-0005-0000-0000-00004C040000}"/>
    <cellStyle name="Comma 17 3" xfId="1915" xr:uid="{00000000-0005-0000-0000-00004D040000}"/>
    <cellStyle name="Comma 17 4" xfId="1916" xr:uid="{00000000-0005-0000-0000-00004E040000}"/>
    <cellStyle name="Comma 17 5" xfId="1917" xr:uid="{00000000-0005-0000-0000-00004F040000}"/>
    <cellStyle name="Comma 17 5 2" xfId="1918" xr:uid="{00000000-0005-0000-0000-000050040000}"/>
    <cellStyle name="Comma 17 5 3" xfId="1919" xr:uid="{00000000-0005-0000-0000-000051040000}"/>
    <cellStyle name="Comma 17 6" xfId="1920" xr:uid="{00000000-0005-0000-0000-000052040000}"/>
    <cellStyle name="Comma 18" xfId="280" xr:uid="{00000000-0005-0000-0000-000053040000}"/>
    <cellStyle name="Comma 18 2" xfId="1921" xr:uid="{00000000-0005-0000-0000-000054040000}"/>
    <cellStyle name="Comma 18 3" xfId="1922" xr:uid="{00000000-0005-0000-0000-000055040000}"/>
    <cellStyle name="Comma 18 3 2" xfId="1923" xr:uid="{00000000-0005-0000-0000-000056040000}"/>
    <cellStyle name="Comma 18 3 2 2" xfId="1924" xr:uid="{00000000-0005-0000-0000-000057040000}"/>
    <cellStyle name="Comma 18 3 3" xfId="1925" xr:uid="{00000000-0005-0000-0000-000058040000}"/>
    <cellStyle name="Comma 19" xfId="281" xr:uid="{00000000-0005-0000-0000-000059040000}"/>
    <cellStyle name="Comma 2" xfId="55" xr:uid="{00000000-0005-0000-0000-00005A040000}"/>
    <cellStyle name="Comma 2 2" xfId="282" xr:uid="{00000000-0005-0000-0000-00005B040000}"/>
    <cellStyle name="Comma 2 2 2" xfId="283" xr:uid="{00000000-0005-0000-0000-00005C040000}"/>
    <cellStyle name="Comma 2 2 2 2" xfId="1926" xr:uid="{00000000-0005-0000-0000-00005D040000}"/>
    <cellStyle name="Comma 2 2 2 3" xfId="1927" xr:uid="{00000000-0005-0000-0000-00005E040000}"/>
    <cellStyle name="Comma 2 2 3" xfId="1928" xr:uid="{00000000-0005-0000-0000-00005F040000}"/>
    <cellStyle name="Comma 2 2 3 2" xfId="1929" xr:uid="{00000000-0005-0000-0000-000060040000}"/>
    <cellStyle name="Comma 2 2 4" xfId="1930" xr:uid="{00000000-0005-0000-0000-000061040000}"/>
    <cellStyle name="Comma 2 2 5" xfId="1931" xr:uid="{00000000-0005-0000-0000-000062040000}"/>
    <cellStyle name="Comma 2 2 6" xfId="1932" xr:uid="{00000000-0005-0000-0000-000063040000}"/>
    <cellStyle name="Comma 2 2 7" xfId="1933" xr:uid="{00000000-0005-0000-0000-000064040000}"/>
    <cellStyle name="Comma 2 2 8" xfId="1934" xr:uid="{00000000-0005-0000-0000-000065040000}"/>
    <cellStyle name="Comma 2 3" xfId="284" xr:uid="{00000000-0005-0000-0000-000066040000}"/>
    <cellStyle name="Comma 2 3 2" xfId="285" xr:uid="{00000000-0005-0000-0000-000067040000}"/>
    <cellStyle name="Comma 2 3 2 2" xfId="286" xr:uid="{00000000-0005-0000-0000-000068040000}"/>
    <cellStyle name="Comma 2 3 2 2 2" xfId="287" xr:uid="{00000000-0005-0000-0000-000069040000}"/>
    <cellStyle name="Comma 2 3 2 2 2 2" xfId="1935" xr:uid="{00000000-0005-0000-0000-00006A040000}"/>
    <cellStyle name="Comma 2 3 2 2 2 2 2" xfId="1936" xr:uid="{00000000-0005-0000-0000-00006B040000}"/>
    <cellStyle name="Comma 2 3 2 2 2 3" xfId="1937" xr:uid="{00000000-0005-0000-0000-00006C040000}"/>
    <cellStyle name="Comma 2 3 2 2 3" xfId="1938" xr:uid="{00000000-0005-0000-0000-00006D040000}"/>
    <cellStyle name="Comma 2 3 2 2 3 2" xfId="1939" xr:uid="{00000000-0005-0000-0000-00006E040000}"/>
    <cellStyle name="Comma 2 3 2 2 4" xfId="1940" xr:uid="{00000000-0005-0000-0000-00006F040000}"/>
    <cellStyle name="Comma 2 3 2 3" xfId="288" xr:uid="{00000000-0005-0000-0000-000070040000}"/>
    <cellStyle name="Comma 2 3 2 3 2" xfId="289" xr:uid="{00000000-0005-0000-0000-000071040000}"/>
    <cellStyle name="Comma 2 3 2 3 2 2" xfId="1941" xr:uid="{00000000-0005-0000-0000-000072040000}"/>
    <cellStyle name="Comma 2 3 2 3 2 2 2" xfId="1942" xr:uid="{00000000-0005-0000-0000-000073040000}"/>
    <cellStyle name="Comma 2 3 2 3 2 3" xfId="1943" xr:uid="{00000000-0005-0000-0000-000074040000}"/>
    <cellStyle name="Comma 2 3 2 4" xfId="290" xr:uid="{00000000-0005-0000-0000-000075040000}"/>
    <cellStyle name="Comma 2 3 2 4 2" xfId="1944" xr:uid="{00000000-0005-0000-0000-000076040000}"/>
    <cellStyle name="Comma 2 3 2 4 2 2" xfId="1945" xr:uid="{00000000-0005-0000-0000-000077040000}"/>
    <cellStyle name="Comma 2 3 2 4 3" xfId="1946" xr:uid="{00000000-0005-0000-0000-000078040000}"/>
    <cellStyle name="Comma 2 3 2 5" xfId="1947" xr:uid="{00000000-0005-0000-0000-000079040000}"/>
    <cellStyle name="Comma 2 3 2 5 2" xfId="1948" xr:uid="{00000000-0005-0000-0000-00007A040000}"/>
    <cellStyle name="Comma 2 3 2 5 2 2" xfId="1949" xr:uid="{00000000-0005-0000-0000-00007B040000}"/>
    <cellStyle name="Comma 2 3 2 5 3" xfId="1950" xr:uid="{00000000-0005-0000-0000-00007C040000}"/>
    <cellStyle name="Comma 2 3 3" xfId="291" xr:uid="{00000000-0005-0000-0000-00007D040000}"/>
    <cellStyle name="Comma 2 3 3 2" xfId="1951" xr:uid="{00000000-0005-0000-0000-00007E040000}"/>
    <cellStyle name="Comma 2 3 3 3" xfId="1952" xr:uid="{00000000-0005-0000-0000-00007F040000}"/>
    <cellStyle name="Comma 2 3 3 3 2" xfId="1953" xr:uid="{00000000-0005-0000-0000-000080040000}"/>
    <cellStyle name="Comma 2 3 3 4" xfId="1954" xr:uid="{00000000-0005-0000-0000-000081040000}"/>
    <cellStyle name="Comma 2 3 4" xfId="292" xr:uid="{00000000-0005-0000-0000-000082040000}"/>
    <cellStyle name="Comma 2 3 4 2" xfId="1955" xr:uid="{00000000-0005-0000-0000-000083040000}"/>
    <cellStyle name="Comma 2 3 4 2 2" xfId="1956" xr:uid="{00000000-0005-0000-0000-000084040000}"/>
    <cellStyle name="Comma 2 3 4 3" xfId="1957" xr:uid="{00000000-0005-0000-0000-000085040000}"/>
    <cellStyle name="Comma 2 3 5" xfId="293" xr:uid="{00000000-0005-0000-0000-000086040000}"/>
    <cellStyle name="Comma 2 3 6" xfId="294" xr:uid="{00000000-0005-0000-0000-000087040000}"/>
    <cellStyle name="Comma 2 3 7" xfId="295" xr:uid="{00000000-0005-0000-0000-000088040000}"/>
    <cellStyle name="Comma 2 4" xfId="296" xr:uid="{00000000-0005-0000-0000-000089040000}"/>
    <cellStyle name="Comma 2 4 2" xfId="1958" xr:uid="{00000000-0005-0000-0000-00008A040000}"/>
    <cellStyle name="Comma 2 4 3" xfId="1959" xr:uid="{00000000-0005-0000-0000-00008B040000}"/>
    <cellStyle name="Comma 2 4 4" xfId="1960" xr:uid="{00000000-0005-0000-0000-00008C040000}"/>
    <cellStyle name="Comma 2 5" xfId="1961" xr:uid="{00000000-0005-0000-0000-00008D040000}"/>
    <cellStyle name="Comma 2 5 2" xfId="1962" xr:uid="{00000000-0005-0000-0000-00008E040000}"/>
    <cellStyle name="Comma 2 6" xfId="1963" xr:uid="{00000000-0005-0000-0000-00008F040000}"/>
    <cellStyle name="Comma 2 7" xfId="1964" xr:uid="{00000000-0005-0000-0000-000090040000}"/>
    <cellStyle name="Comma 2 8" xfId="1965" xr:uid="{00000000-0005-0000-0000-000091040000}"/>
    <cellStyle name="Comma 2_ პროექტის ბიუჯეტი" xfId="1966" xr:uid="{00000000-0005-0000-0000-000092040000}"/>
    <cellStyle name="Comma 20" xfId="297" xr:uid="{00000000-0005-0000-0000-000093040000}"/>
    <cellStyle name="Comma 20 2" xfId="1967" xr:uid="{00000000-0005-0000-0000-000094040000}"/>
    <cellStyle name="Comma 20 2 2" xfId="1968" xr:uid="{00000000-0005-0000-0000-000095040000}"/>
    <cellStyle name="Comma 20 3" xfId="1969" xr:uid="{00000000-0005-0000-0000-000096040000}"/>
    <cellStyle name="Comma 21" xfId="1970" xr:uid="{00000000-0005-0000-0000-000097040000}"/>
    <cellStyle name="Comma 21 2" xfId="1971" xr:uid="{00000000-0005-0000-0000-000098040000}"/>
    <cellStyle name="Comma 21 2 2" xfId="1972" xr:uid="{00000000-0005-0000-0000-000099040000}"/>
    <cellStyle name="Comma 21 3" xfId="1973" xr:uid="{00000000-0005-0000-0000-00009A040000}"/>
    <cellStyle name="Comma 22" xfId="1974" xr:uid="{00000000-0005-0000-0000-00009B040000}"/>
    <cellStyle name="Comma 22 2" xfId="1975" xr:uid="{00000000-0005-0000-0000-00009C040000}"/>
    <cellStyle name="Comma 23" xfId="1976" xr:uid="{00000000-0005-0000-0000-00009D040000}"/>
    <cellStyle name="Comma 23 2" xfId="1977" xr:uid="{00000000-0005-0000-0000-00009E040000}"/>
    <cellStyle name="Comma 24" xfId="1978" xr:uid="{00000000-0005-0000-0000-00009F040000}"/>
    <cellStyle name="Comma 25" xfId="1979" xr:uid="{00000000-0005-0000-0000-0000A0040000}"/>
    <cellStyle name="Comma 25 2" xfId="1980" xr:uid="{00000000-0005-0000-0000-0000A1040000}"/>
    <cellStyle name="Comma 26" xfId="1094" xr:uid="{00000000-0005-0000-0000-0000A2040000}"/>
    <cellStyle name="Comma 3" xfId="298" xr:uid="{00000000-0005-0000-0000-0000A3040000}"/>
    <cellStyle name="Comma 3 10" xfId="1981" xr:uid="{00000000-0005-0000-0000-0000A4040000}"/>
    <cellStyle name="Comma 3 11" xfId="1982" xr:uid="{00000000-0005-0000-0000-0000A5040000}"/>
    <cellStyle name="Comma 3 2" xfId="299" xr:uid="{00000000-0005-0000-0000-0000A6040000}"/>
    <cellStyle name="Comma 3 2 2" xfId="1983" xr:uid="{00000000-0005-0000-0000-0000A7040000}"/>
    <cellStyle name="Comma 3 2 2 10" xfId="1984" xr:uid="{00000000-0005-0000-0000-0000A8040000}"/>
    <cellStyle name="Comma 3 2 2 2" xfId="1985" xr:uid="{00000000-0005-0000-0000-0000A9040000}"/>
    <cellStyle name="Comma 3 2 2 3" xfId="1986" xr:uid="{00000000-0005-0000-0000-0000AA040000}"/>
    <cellStyle name="Comma 3 2 2 4" xfId="1987" xr:uid="{00000000-0005-0000-0000-0000AB040000}"/>
    <cellStyle name="Comma 3 2 2 5" xfId="1988" xr:uid="{00000000-0005-0000-0000-0000AC040000}"/>
    <cellStyle name="Comma 3 2 2 6" xfId="1989" xr:uid="{00000000-0005-0000-0000-0000AD040000}"/>
    <cellStyle name="Comma 3 2 2 7" xfId="1990" xr:uid="{00000000-0005-0000-0000-0000AE040000}"/>
    <cellStyle name="Comma 3 2 2 8" xfId="1991" xr:uid="{00000000-0005-0000-0000-0000AF040000}"/>
    <cellStyle name="Comma 3 2 2 9" xfId="1992" xr:uid="{00000000-0005-0000-0000-0000B0040000}"/>
    <cellStyle name="Comma 3 2 3" xfId="1993" xr:uid="{00000000-0005-0000-0000-0000B1040000}"/>
    <cellStyle name="Comma 3 2 4" xfId="1994" xr:uid="{00000000-0005-0000-0000-0000B2040000}"/>
    <cellStyle name="Comma 3 2 5" xfId="1995" xr:uid="{00000000-0005-0000-0000-0000B3040000}"/>
    <cellStyle name="Comma 3 2 6" xfId="1996" xr:uid="{00000000-0005-0000-0000-0000B4040000}"/>
    <cellStyle name="Comma 3 2 7" xfId="1997" xr:uid="{00000000-0005-0000-0000-0000B5040000}"/>
    <cellStyle name="Comma 3 3" xfId="300" xr:uid="{00000000-0005-0000-0000-0000B6040000}"/>
    <cellStyle name="Comma 3 3 2" xfId="1998" xr:uid="{00000000-0005-0000-0000-0000B7040000}"/>
    <cellStyle name="Comma 3 3 3" xfId="1999" xr:uid="{00000000-0005-0000-0000-0000B8040000}"/>
    <cellStyle name="Comma 3 3 4" xfId="2000" xr:uid="{00000000-0005-0000-0000-0000B9040000}"/>
    <cellStyle name="Comma 3 3 5" xfId="2001" xr:uid="{00000000-0005-0000-0000-0000BA040000}"/>
    <cellStyle name="Comma 3 3 6" xfId="2002" xr:uid="{00000000-0005-0000-0000-0000BB040000}"/>
    <cellStyle name="Comma 3 3 7" xfId="2003" xr:uid="{00000000-0005-0000-0000-0000BC040000}"/>
    <cellStyle name="Comma 3 3 8" xfId="2004" xr:uid="{00000000-0005-0000-0000-0000BD040000}"/>
    <cellStyle name="Comma 3 3 9" xfId="2005" xr:uid="{00000000-0005-0000-0000-0000BE040000}"/>
    <cellStyle name="Comma 3 4" xfId="301" xr:uid="{00000000-0005-0000-0000-0000BF040000}"/>
    <cellStyle name="Comma 3 4 2" xfId="2006" xr:uid="{00000000-0005-0000-0000-0000C0040000}"/>
    <cellStyle name="Comma 3 4 3" xfId="2007" xr:uid="{00000000-0005-0000-0000-0000C1040000}"/>
    <cellStyle name="Comma 3 5" xfId="2008" xr:uid="{00000000-0005-0000-0000-0000C2040000}"/>
    <cellStyle name="Comma 3 5 2" xfId="2009" xr:uid="{00000000-0005-0000-0000-0000C3040000}"/>
    <cellStyle name="Comma 3 5 3" xfId="2010" xr:uid="{00000000-0005-0000-0000-0000C4040000}"/>
    <cellStyle name="Comma 3 6" xfId="2011" xr:uid="{00000000-0005-0000-0000-0000C5040000}"/>
    <cellStyle name="Comma 3 6 2" xfId="2012" xr:uid="{00000000-0005-0000-0000-0000C6040000}"/>
    <cellStyle name="Comma 3 6 2 2" xfId="2013" xr:uid="{00000000-0005-0000-0000-0000C7040000}"/>
    <cellStyle name="Comma 3 7" xfId="2014" xr:uid="{00000000-0005-0000-0000-0000C8040000}"/>
    <cellStyle name="Comma 3 7 2" xfId="2015" xr:uid="{00000000-0005-0000-0000-0000C9040000}"/>
    <cellStyle name="Comma 3 8" xfId="2016" xr:uid="{00000000-0005-0000-0000-0000CA040000}"/>
    <cellStyle name="Comma 3 9" xfId="2017" xr:uid="{00000000-0005-0000-0000-0000CB040000}"/>
    <cellStyle name="Comma 3_GEO-H-GPIC 3 months budget_ALLdraft" xfId="2018" xr:uid="{00000000-0005-0000-0000-0000CC040000}"/>
    <cellStyle name="Comma 4" xfId="302" xr:uid="{00000000-0005-0000-0000-0000CD040000}"/>
    <cellStyle name="Comma 4 10" xfId="2019" xr:uid="{00000000-0005-0000-0000-0000CE040000}"/>
    <cellStyle name="Comma 4 2" xfId="303" xr:uid="{00000000-0005-0000-0000-0000CF040000}"/>
    <cellStyle name="Comma 4 2 10" xfId="2020" xr:uid="{00000000-0005-0000-0000-0000D0040000}"/>
    <cellStyle name="Comma 4 2 11" xfId="2021" xr:uid="{00000000-0005-0000-0000-0000D1040000}"/>
    <cellStyle name="Comma 4 2 12" xfId="2022" xr:uid="{00000000-0005-0000-0000-0000D2040000}"/>
    <cellStyle name="Comma 4 2 2" xfId="304" xr:uid="{00000000-0005-0000-0000-0000D3040000}"/>
    <cellStyle name="Comma 4 2 2 2" xfId="305" xr:uid="{00000000-0005-0000-0000-0000D4040000}"/>
    <cellStyle name="Comma 4 2 2 2 2" xfId="306" xr:uid="{00000000-0005-0000-0000-0000D5040000}"/>
    <cellStyle name="Comma 4 2 2 2 2 2" xfId="2023" xr:uid="{00000000-0005-0000-0000-0000D6040000}"/>
    <cellStyle name="Comma 4 2 2 2 2 2 2" xfId="2024" xr:uid="{00000000-0005-0000-0000-0000D7040000}"/>
    <cellStyle name="Comma 4 2 2 2 2 3" xfId="2025" xr:uid="{00000000-0005-0000-0000-0000D8040000}"/>
    <cellStyle name="Comma 4 2 2 2 3" xfId="2026" xr:uid="{00000000-0005-0000-0000-0000D9040000}"/>
    <cellStyle name="Comma 4 2 2 2 3 2" xfId="2027" xr:uid="{00000000-0005-0000-0000-0000DA040000}"/>
    <cellStyle name="Comma 4 2 2 2 4" xfId="2028" xr:uid="{00000000-0005-0000-0000-0000DB040000}"/>
    <cellStyle name="Comma 4 2 2 3" xfId="307" xr:uid="{00000000-0005-0000-0000-0000DC040000}"/>
    <cellStyle name="Comma 4 2 2 3 2" xfId="308" xr:uid="{00000000-0005-0000-0000-0000DD040000}"/>
    <cellStyle name="Comma 4 2 2 3 2 2" xfId="2029" xr:uid="{00000000-0005-0000-0000-0000DE040000}"/>
    <cellStyle name="Comma 4 2 2 3 2 2 2" xfId="2030" xr:uid="{00000000-0005-0000-0000-0000DF040000}"/>
    <cellStyle name="Comma 4 2 2 3 2 3" xfId="2031" xr:uid="{00000000-0005-0000-0000-0000E0040000}"/>
    <cellStyle name="Comma 4 2 2 3 3" xfId="2032" xr:uid="{00000000-0005-0000-0000-0000E1040000}"/>
    <cellStyle name="Comma 4 2 2 3 3 2" xfId="2033" xr:uid="{00000000-0005-0000-0000-0000E2040000}"/>
    <cellStyle name="Comma 4 2 2 3 4" xfId="2034" xr:uid="{00000000-0005-0000-0000-0000E3040000}"/>
    <cellStyle name="Comma 4 2 2 4" xfId="309" xr:uid="{00000000-0005-0000-0000-0000E4040000}"/>
    <cellStyle name="Comma 4 2 2 4 2" xfId="2035" xr:uid="{00000000-0005-0000-0000-0000E5040000}"/>
    <cellStyle name="Comma 4 2 2 4 2 2" xfId="2036" xr:uid="{00000000-0005-0000-0000-0000E6040000}"/>
    <cellStyle name="Comma 4 2 2 4 3" xfId="2037" xr:uid="{00000000-0005-0000-0000-0000E7040000}"/>
    <cellStyle name="Comma 4 2 2 5" xfId="2038" xr:uid="{00000000-0005-0000-0000-0000E8040000}"/>
    <cellStyle name="Comma 4 2 2 6" xfId="2039" xr:uid="{00000000-0005-0000-0000-0000E9040000}"/>
    <cellStyle name="Comma 4 2 2 6 2" xfId="2040" xr:uid="{00000000-0005-0000-0000-0000EA040000}"/>
    <cellStyle name="Comma 4 2 2 6 2 2" xfId="2041" xr:uid="{00000000-0005-0000-0000-0000EB040000}"/>
    <cellStyle name="Comma 4 2 2 6 3" xfId="2042" xr:uid="{00000000-0005-0000-0000-0000EC040000}"/>
    <cellStyle name="Comma 4 2 3" xfId="310" xr:uid="{00000000-0005-0000-0000-0000ED040000}"/>
    <cellStyle name="Comma 4 2 3 2" xfId="2043" xr:uid="{00000000-0005-0000-0000-0000EE040000}"/>
    <cellStyle name="Comma 4 2 3 3" xfId="2044" xr:uid="{00000000-0005-0000-0000-0000EF040000}"/>
    <cellStyle name="Comma 4 2 3 4" xfId="2045" xr:uid="{00000000-0005-0000-0000-0000F0040000}"/>
    <cellStyle name="Comma 4 2 3 4 2" xfId="2046" xr:uid="{00000000-0005-0000-0000-0000F1040000}"/>
    <cellStyle name="Comma 4 2 3 4 2 2" xfId="2047" xr:uid="{00000000-0005-0000-0000-0000F2040000}"/>
    <cellStyle name="Comma 4 2 3 4 3" xfId="2048" xr:uid="{00000000-0005-0000-0000-0000F3040000}"/>
    <cellStyle name="Comma 4 2 4" xfId="311" xr:uid="{00000000-0005-0000-0000-0000F4040000}"/>
    <cellStyle name="Comma 4 2 4 2" xfId="2049" xr:uid="{00000000-0005-0000-0000-0000F5040000}"/>
    <cellStyle name="Comma 4 2 4 3" xfId="2050" xr:uid="{00000000-0005-0000-0000-0000F6040000}"/>
    <cellStyle name="Comma 4 2 4 4" xfId="2051" xr:uid="{00000000-0005-0000-0000-0000F7040000}"/>
    <cellStyle name="Comma 4 2 4 4 2" xfId="2052" xr:uid="{00000000-0005-0000-0000-0000F8040000}"/>
    <cellStyle name="Comma 4 2 4 4 2 2" xfId="2053" xr:uid="{00000000-0005-0000-0000-0000F9040000}"/>
    <cellStyle name="Comma 4 2 4 4 3" xfId="2054" xr:uid="{00000000-0005-0000-0000-0000FA040000}"/>
    <cellStyle name="Comma 4 2 5" xfId="312" xr:uid="{00000000-0005-0000-0000-0000FB040000}"/>
    <cellStyle name="Comma 4 2 5 2" xfId="2055" xr:uid="{00000000-0005-0000-0000-0000FC040000}"/>
    <cellStyle name="Comma 4 2 5 3" xfId="2056" xr:uid="{00000000-0005-0000-0000-0000FD040000}"/>
    <cellStyle name="Comma 4 2 5 4" xfId="2057" xr:uid="{00000000-0005-0000-0000-0000FE040000}"/>
    <cellStyle name="Comma 4 2 5 4 2" xfId="2058" xr:uid="{00000000-0005-0000-0000-0000FF040000}"/>
    <cellStyle name="Comma 4 2 5 4 2 2" xfId="2059" xr:uid="{00000000-0005-0000-0000-000000050000}"/>
    <cellStyle name="Comma 4 2 5 4 3" xfId="2060" xr:uid="{00000000-0005-0000-0000-000001050000}"/>
    <cellStyle name="Comma 4 2 6" xfId="313" xr:uid="{00000000-0005-0000-0000-000002050000}"/>
    <cellStyle name="Comma 4 2 6 2" xfId="2061" xr:uid="{00000000-0005-0000-0000-000003050000}"/>
    <cellStyle name="Comma 4 2 6 3" xfId="2062" xr:uid="{00000000-0005-0000-0000-000004050000}"/>
    <cellStyle name="Comma 4 2 6 3 2" xfId="2063" xr:uid="{00000000-0005-0000-0000-000005050000}"/>
    <cellStyle name="Comma 4 2 6 3 2 2" xfId="2064" xr:uid="{00000000-0005-0000-0000-000006050000}"/>
    <cellStyle name="Comma 4 2 6 3 3" xfId="2065" xr:uid="{00000000-0005-0000-0000-000007050000}"/>
    <cellStyle name="Comma 4 2 7" xfId="314" xr:uid="{00000000-0005-0000-0000-000008050000}"/>
    <cellStyle name="Comma 4 2 8" xfId="2066" xr:uid="{00000000-0005-0000-0000-000009050000}"/>
    <cellStyle name="Comma 4 2 9" xfId="2067" xr:uid="{00000000-0005-0000-0000-00000A050000}"/>
    <cellStyle name="Comma 4 3" xfId="315" xr:uid="{00000000-0005-0000-0000-00000B050000}"/>
    <cellStyle name="Comma 4 3 2" xfId="2068" xr:uid="{00000000-0005-0000-0000-00000C050000}"/>
    <cellStyle name="Comma 4 3 3" xfId="2069" xr:uid="{00000000-0005-0000-0000-00000D050000}"/>
    <cellStyle name="Comma 4 3 4" xfId="2070" xr:uid="{00000000-0005-0000-0000-00000E050000}"/>
    <cellStyle name="Comma 4 4" xfId="316" xr:uid="{00000000-0005-0000-0000-00000F050000}"/>
    <cellStyle name="Comma 4 4 2" xfId="2071" xr:uid="{00000000-0005-0000-0000-000010050000}"/>
    <cellStyle name="Comma 4 4 3" xfId="2072" xr:uid="{00000000-0005-0000-0000-000011050000}"/>
    <cellStyle name="Comma 4 4 4" xfId="2073" xr:uid="{00000000-0005-0000-0000-000012050000}"/>
    <cellStyle name="Comma 4 4 5" xfId="2074" xr:uid="{00000000-0005-0000-0000-000013050000}"/>
    <cellStyle name="Comma 4 4 5 2" xfId="2075" xr:uid="{00000000-0005-0000-0000-000014050000}"/>
    <cellStyle name="Comma 4 4 5 2 2" xfId="2076" xr:uid="{00000000-0005-0000-0000-000015050000}"/>
    <cellStyle name="Comma 4 4 5 3" xfId="2077" xr:uid="{00000000-0005-0000-0000-000016050000}"/>
    <cellStyle name="Comma 4 5" xfId="317" xr:uid="{00000000-0005-0000-0000-000017050000}"/>
    <cellStyle name="Comma 4 5 2" xfId="2078" xr:uid="{00000000-0005-0000-0000-000018050000}"/>
    <cellStyle name="Comma 4 5 3" xfId="2079" xr:uid="{00000000-0005-0000-0000-000019050000}"/>
    <cellStyle name="Comma 4 5 3 2" xfId="2080" xr:uid="{00000000-0005-0000-0000-00001A050000}"/>
    <cellStyle name="Comma 4 5 3 2 2" xfId="2081" xr:uid="{00000000-0005-0000-0000-00001B050000}"/>
    <cellStyle name="Comma 4 5 3 3" xfId="2082" xr:uid="{00000000-0005-0000-0000-00001C050000}"/>
    <cellStyle name="Comma 4 5 4" xfId="2083" xr:uid="{00000000-0005-0000-0000-00001D050000}"/>
    <cellStyle name="Comma 4 6" xfId="318" xr:uid="{00000000-0005-0000-0000-00001E050000}"/>
    <cellStyle name="Comma 4 6 2" xfId="2084" xr:uid="{00000000-0005-0000-0000-00001F050000}"/>
    <cellStyle name="Comma 4 6 3" xfId="2085" xr:uid="{00000000-0005-0000-0000-000020050000}"/>
    <cellStyle name="Comma 4 7" xfId="2086" xr:uid="{00000000-0005-0000-0000-000021050000}"/>
    <cellStyle name="Comma 4 8" xfId="2087" xr:uid="{00000000-0005-0000-0000-000022050000}"/>
    <cellStyle name="Comma 4 9" xfId="2088" xr:uid="{00000000-0005-0000-0000-000023050000}"/>
    <cellStyle name="Comma 5" xfId="319" xr:uid="{00000000-0005-0000-0000-000024050000}"/>
    <cellStyle name="Comma 5 10" xfId="2089" xr:uid="{00000000-0005-0000-0000-000025050000}"/>
    <cellStyle name="Comma 5 2" xfId="320" xr:uid="{00000000-0005-0000-0000-000026050000}"/>
    <cellStyle name="Comma 5 2 10" xfId="2090" xr:uid="{00000000-0005-0000-0000-000027050000}"/>
    <cellStyle name="Comma 5 2 11" xfId="2091" xr:uid="{00000000-0005-0000-0000-000028050000}"/>
    <cellStyle name="Comma 5 2 12" xfId="2092" xr:uid="{00000000-0005-0000-0000-000029050000}"/>
    <cellStyle name="Comma 5 2 2" xfId="2093" xr:uid="{00000000-0005-0000-0000-00002A050000}"/>
    <cellStyle name="Comma 5 2 3" xfId="2094" xr:uid="{00000000-0005-0000-0000-00002B050000}"/>
    <cellStyle name="Comma 5 2 4" xfId="2095" xr:uid="{00000000-0005-0000-0000-00002C050000}"/>
    <cellStyle name="Comma 5 2 5" xfId="2096" xr:uid="{00000000-0005-0000-0000-00002D050000}"/>
    <cellStyle name="Comma 5 2 6" xfId="2097" xr:uid="{00000000-0005-0000-0000-00002E050000}"/>
    <cellStyle name="Comma 5 2 7" xfId="2098" xr:uid="{00000000-0005-0000-0000-00002F050000}"/>
    <cellStyle name="Comma 5 2 8" xfId="2099" xr:uid="{00000000-0005-0000-0000-000030050000}"/>
    <cellStyle name="Comma 5 2 9" xfId="2100" xr:uid="{00000000-0005-0000-0000-000031050000}"/>
    <cellStyle name="Comma 5 3" xfId="321" xr:uid="{00000000-0005-0000-0000-000032050000}"/>
    <cellStyle name="Comma 5 3 2" xfId="2101" xr:uid="{00000000-0005-0000-0000-000033050000}"/>
    <cellStyle name="Comma 5 3 3" xfId="2102" xr:uid="{00000000-0005-0000-0000-000034050000}"/>
    <cellStyle name="Comma 5 3 4" xfId="2103" xr:uid="{00000000-0005-0000-0000-000035050000}"/>
    <cellStyle name="Comma 5 4" xfId="322" xr:uid="{00000000-0005-0000-0000-000036050000}"/>
    <cellStyle name="Comma 5 4 2" xfId="2104" xr:uid="{00000000-0005-0000-0000-000037050000}"/>
    <cellStyle name="Comma 5 4 3" xfId="2105" xr:uid="{00000000-0005-0000-0000-000038050000}"/>
    <cellStyle name="Comma 5 4 4" xfId="2106" xr:uid="{00000000-0005-0000-0000-000039050000}"/>
    <cellStyle name="Comma 5 5" xfId="2107" xr:uid="{00000000-0005-0000-0000-00003A050000}"/>
    <cellStyle name="Comma 5 6" xfId="2108" xr:uid="{00000000-0005-0000-0000-00003B050000}"/>
    <cellStyle name="Comma 5 7" xfId="2109" xr:uid="{00000000-0005-0000-0000-00003C050000}"/>
    <cellStyle name="Comma 5 8" xfId="2110" xr:uid="{00000000-0005-0000-0000-00003D050000}"/>
    <cellStyle name="Comma 5 9" xfId="2111" xr:uid="{00000000-0005-0000-0000-00003E050000}"/>
    <cellStyle name="Comma 6" xfId="323" xr:uid="{00000000-0005-0000-0000-00003F050000}"/>
    <cellStyle name="Comma 6 10" xfId="2112" xr:uid="{00000000-0005-0000-0000-000040050000}"/>
    <cellStyle name="Comma 6 11" xfId="2113" xr:uid="{00000000-0005-0000-0000-000041050000}"/>
    <cellStyle name="Comma 6 12" xfId="2114" xr:uid="{00000000-0005-0000-0000-000042050000}"/>
    <cellStyle name="Comma 6 2" xfId="324" xr:uid="{00000000-0005-0000-0000-000043050000}"/>
    <cellStyle name="Comma 6 2 10" xfId="2115" xr:uid="{00000000-0005-0000-0000-000044050000}"/>
    <cellStyle name="Comma 6 2 11" xfId="2116" xr:uid="{00000000-0005-0000-0000-000045050000}"/>
    <cellStyle name="Comma 6 2 12" xfId="2117" xr:uid="{00000000-0005-0000-0000-000046050000}"/>
    <cellStyle name="Comma 6 2 2" xfId="2118" xr:uid="{00000000-0005-0000-0000-000047050000}"/>
    <cellStyle name="Comma 6 2 2 2" xfId="2119" xr:uid="{00000000-0005-0000-0000-000048050000}"/>
    <cellStyle name="Comma 6 2 3" xfId="2120" xr:uid="{00000000-0005-0000-0000-000049050000}"/>
    <cellStyle name="Comma 6 2 4" xfId="2121" xr:uid="{00000000-0005-0000-0000-00004A050000}"/>
    <cellStyle name="Comma 6 2 5" xfId="2122" xr:uid="{00000000-0005-0000-0000-00004B050000}"/>
    <cellStyle name="Comma 6 2 6" xfId="2123" xr:uid="{00000000-0005-0000-0000-00004C050000}"/>
    <cellStyle name="Comma 6 2 7" xfId="2124" xr:uid="{00000000-0005-0000-0000-00004D050000}"/>
    <cellStyle name="Comma 6 2 8" xfId="2125" xr:uid="{00000000-0005-0000-0000-00004E050000}"/>
    <cellStyle name="Comma 6 2 9" xfId="2126" xr:uid="{00000000-0005-0000-0000-00004F050000}"/>
    <cellStyle name="Comma 6 3" xfId="325" xr:uid="{00000000-0005-0000-0000-000050050000}"/>
    <cellStyle name="Comma 6 3 2" xfId="2127" xr:uid="{00000000-0005-0000-0000-000051050000}"/>
    <cellStyle name="Comma 6 3 3" xfId="2128" xr:uid="{00000000-0005-0000-0000-000052050000}"/>
    <cellStyle name="Comma 6 3 4" xfId="2129" xr:uid="{00000000-0005-0000-0000-000053050000}"/>
    <cellStyle name="Comma 6 3 5" xfId="2130" xr:uid="{00000000-0005-0000-0000-000054050000}"/>
    <cellStyle name="Comma 6 3 6" xfId="2131" xr:uid="{00000000-0005-0000-0000-000055050000}"/>
    <cellStyle name="Comma 6 3 7" xfId="2132" xr:uid="{00000000-0005-0000-0000-000056050000}"/>
    <cellStyle name="Comma 6 3 8" xfId="2133" xr:uid="{00000000-0005-0000-0000-000057050000}"/>
    <cellStyle name="Comma 6 3 9" xfId="2134" xr:uid="{00000000-0005-0000-0000-000058050000}"/>
    <cellStyle name="Comma 6 4" xfId="2135" xr:uid="{00000000-0005-0000-0000-000059050000}"/>
    <cellStyle name="Comma 6 4 2" xfId="2136" xr:uid="{00000000-0005-0000-0000-00005A050000}"/>
    <cellStyle name="Comma 6 5" xfId="2137" xr:uid="{00000000-0005-0000-0000-00005B050000}"/>
    <cellStyle name="Comma 6 6" xfId="2138" xr:uid="{00000000-0005-0000-0000-00005C050000}"/>
    <cellStyle name="Comma 6 7" xfId="2139" xr:uid="{00000000-0005-0000-0000-00005D050000}"/>
    <cellStyle name="Comma 6 8" xfId="2140" xr:uid="{00000000-0005-0000-0000-00005E050000}"/>
    <cellStyle name="Comma 6 9" xfId="2141" xr:uid="{00000000-0005-0000-0000-00005F050000}"/>
    <cellStyle name="Comma 7" xfId="326" xr:uid="{00000000-0005-0000-0000-000060050000}"/>
    <cellStyle name="Comma 7 10" xfId="2142" xr:uid="{00000000-0005-0000-0000-000061050000}"/>
    <cellStyle name="Comma 7 10 2" xfId="2143" xr:uid="{00000000-0005-0000-0000-000062050000}"/>
    <cellStyle name="Comma 7 10 2 2" xfId="2144" xr:uid="{00000000-0005-0000-0000-000063050000}"/>
    <cellStyle name="Comma 7 10 3" xfId="2145" xr:uid="{00000000-0005-0000-0000-000064050000}"/>
    <cellStyle name="Comma 7 2" xfId="327" xr:uid="{00000000-0005-0000-0000-000065050000}"/>
    <cellStyle name="Comma 7 2 10" xfId="2146" xr:uid="{00000000-0005-0000-0000-000066050000}"/>
    <cellStyle name="Comma 7 2 11" xfId="2147" xr:uid="{00000000-0005-0000-0000-000067050000}"/>
    <cellStyle name="Comma 7 2 12" xfId="2148" xr:uid="{00000000-0005-0000-0000-000068050000}"/>
    <cellStyle name="Comma 7 2 2" xfId="2149" xr:uid="{00000000-0005-0000-0000-000069050000}"/>
    <cellStyle name="Comma 7 2 3" xfId="2150" xr:uid="{00000000-0005-0000-0000-00006A050000}"/>
    <cellStyle name="Comma 7 2 4" xfId="2151" xr:uid="{00000000-0005-0000-0000-00006B050000}"/>
    <cellStyle name="Comma 7 2 5" xfId="2152" xr:uid="{00000000-0005-0000-0000-00006C050000}"/>
    <cellStyle name="Comma 7 2 6" xfId="2153" xr:uid="{00000000-0005-0000-0000-00006D050000}"/>
    <cellStyle name="Comma 7 2 7" xfId="2154" xr:uid="{00000000-0005-0000-0000-00006E050000}"/>
    <cellStyle name="Comma 7 2 8" xfId="2155" xr:uid="{00000000-0005-0000-0000-00006F050000}"/>
    <cellStyle name="Comma 7 2 9" xfId="2156" xr:uid="{00000000-0005-0000-0000-000070050000}"/>
    <cellStyle name="Comma 7 3" xfId="328" xr:uid="{00000000-0005-0000-0000-000071050000}"/>
    <cellStyle name="Comma 7 3 2" xfId="329" xr:uid="{00000000-0005-0000-0000-000072050000}"/>
    <cellStyle name="Comma 7 3 2 2" xfId="330" xr:uid="{00000000-0005-0000-0000-000073050000}"/>
    <cellStyle name="Comma 7 3 2 2 2" xfId="2157" xr:uid="{00000000-0005-0000-0000-000074050000}"/>
    <cellStyle name="Comma 7 3 2 2 2 2" xfId="2158" xr:uid="{00000000-0005-0000-0000-000075050000}"/>
    <cellStyle name="Comma 7 3 2 2 3" xfId="2159" xr:uid="{00000000-0005-0000-0000-000076050000}"/>
    <cellStyle name="Comma 7 3 2 3" xfId="2160" xr:uid="{00000000-0005-0000-0000-000077050000}"/>
    <cellStyle name="Comma 7 3 2 3 2" xfId="2161" xr:uid="{00000000-0005-0000-0000-000078050000}"/>
    <cellStyle name="Comma 7 3 2 4" xfId="2162" xr:uid="{00000000-0005-0000-0000-000079050000}"/>
    <cellStyle name="Comma 7 3 3" xfId="331" xr:uid="{00000000-0005-0000-0000-00007A050000}"/>
    <cellStyle name="Comma 7 3 3 2" xfId="332" xr:uid="{00000000-0005-0000-0000-00007B050000}"/>
    <cellStyle name="Comma 7 3 3 2 2" xfId="2163" xr:uid="{00000000-0005-0000-0000-00007C050000}"/>
    <cellStyle name="Comma 7 3 3 2 2 2" xfId="2164" xr:uid="{00000000-0005-0000-0000-00007D050000}"/>
    <cellStyle name="Comma 7 3 3 2 3" xfId="2165" xr:uid="{00000000-0005-0000-0000-00007E050000}"/>
    <cellStyle name="Comma 7 3 3 3" xfId="2166" xr:uid="{00000000-0005-0000-0000-00007F050000}"/>
    <cellStyle name="Comma 7 3 3 3 2" xfId="2167" xr:uid="{00000000-0005-0000-0000-000080050000}"/>
    <cellStyle name="Comma 7 3 3 4" xfId="2168" xr:uid="{00000000-0005-0000-0000-000081050000}"/>
    <cellStyle name="Comma 7 3 4" xfId="333" xr:uid="{00000000-0005-0000-0000-000082050000}"/>
    <cellStyle name="Comma 7 3 4 2" xfId="2169" xr:uid="{00000000-0005-0000-0000-000083050000}"/>
    <cellStyle name="Comma 7 3 4 2 2" xfId="2170" xr:uid="{00000000-0005-0000-0000-000084050000}"/>
    <cellStyle name="Comma 7 3 4 3" xfId="2171" xr:uid="{00000000-0005-0000-0000-000085050000}"/>
    <cellStyle name="Comma 7 3 5" xfId="2172" xr:uid="{00000000-0005-0000-0000-000086050000}"/>
    <cellStyle name="Comma 7 3 6" xfId="2173" xr:uid="{00000000-0005-0000-0000-000087050000}"/>
    <cellStyle name="Comma 7 3 6 2" xfId="2174" xr:uid="{00000000-0005-0000-0000-000088050000}"/>
    <cellStyle name="Comma 7 3 6 2 2" xfId="2175" xr:uid="{00000000-0005-0000-0000-000089050000}"/>
    <cellStyle name="Comma 7 3 6 3" xfId="2176" xr:uid="{00000000-0005-0000-0000-00008A050000}"/>
    <cellStyle name="Comma 7 4" xfId="334" xr:uid="{00000000-0005-0000-0000-00008B050000}"/>
    <cellStyle name="Comma 7 4 2" xfId="335" xr:uid="{00000000-0005-0000-0000-00008C050000}"/>
    <cellStyle name="Comma 7 4 2 2" xfId="336" xr:uid="{00000000-0005-0000-0000-00008D050000}"/>
    <cellStyle name="Comma 7 4 2 2 2" xfId="2177" xr:uid="{00000000-0005-0000-0000-00008E050000}"/>
    <cellStyle name="Comma 7 4 2 2 2 2" xfId="2178" xr:uid="{00000000-0005-0000-0000-00008F050000}"/>
    <cellStyle name="Comma 7 4 2 2 3" xfId="2179" xr:uid="{00000000-0005-0000-0000-000090050000}"/>
    <cellStyle name="Comma 7 4 2 3" xfId="2180" xr:uid="{00000000-0005-0000-0000-000091050000}"/>
    <cellStyle name="Comma 7 4 2 3 2" xfId="2181" xr:uid="{00000000-0005-0000-0000-000092050000}"/>
    <cellStyle name="Comma 7 4 2 4" xfId="2182" xr:uid="{00000000-0005-0000-0000-000093050000}"/>
    <cellStyle name="Comma 7 4 3" xfId="337" xr:uid="{00000000-0005-0000-0000-000094050000}"/>
    <cellStyle name="Comma 7 4 3 2" xfId="338" xr:uid="{00000000-0005-0000-0000-000095050000}"/>
    <cellStyle name="Comma 7 4 3 2 2" xfId="2183" xr:uid="{00000000-0005-0000-0000-000096050000}"/>
    <cellStyle name="Comma 7 4 3 2 2 2" xfId="2184" xr:uid="{00000000-0005-0000-0000-000097050000}"/>
    <cellStyle name="Comma 7 4 3 2 3" xfId="2185" xr:uid="{00000000-0005-0000-0000-000098050000}"/>
    <cellStyle name="Comma 7 4 3 3" xfId="2186" xr:uid="{00000000-0005-0000-0000-000099050000}"/>
    <cellStyle name="Comma 7 4 3 3 2" xfId="2187" xr:uid="{00000000-0005-0000-0000-00009A050000}"/>
    <cellStyle name="Comma 7 4 3 4" xfId="2188" xr:uid="{00000000-0005-0000-0000-00009B050000}"/>
    <cellStyle name="Comma 7 4 4" xfId="339" xr:uid="{00000000-0005-0000-0000-00009C050000}"/>
    <cellStyle name="Comma 7 4 4 2" xfId="2189" xr:uid="{00000000-0005-0000-0000-00009D050000}"/>
    <cellStyle name="Comma 7 4 4 2 2" xfId="2190" xr:uid="{00000000-0005-0000-0000-00009E050000}"/>
    <cellStyle name="Comma 7 4 4 3" xfId="2191" xr:uid="{00000000-0005-0000-0000-00009F050000}"/>
    <cellStyle name="Comma 7 4 5" xfId="2192" xr:uid="{00000000-0005-0000-0000-0000A0050000}"/>
    <cellStyle name="Comma 7 4 6" xfId="2193" xr:uid="{00000000-0005-0000-0000-0000A1050000}"/>
    <cellStyle name="Comma 7 4 6 2" xfId="2194" xr:uid="{00000000-0005-0000-0000-0000A2050000}"/>
    <cellStyle name="Comma 7 4 6 2 2" xfId="2195" xr:uid="{00000000-0005-0000-0000-0000A3050000}"/>
    <cellStyle name="Comma 7 4 6 3" xfId="2196" xr:uid="{00000000-0005-0000-0000-0000A4050000}"/>
    <cellStyle name="Comma 7 5" xfId="340" xr:uid="{00000000-0005-0000-0000-0000A5050000}"/>
    <cellStyle name="Comma 7 5 2" xfId="341" xr:uid="{00000000-0005-0000-0000-0000A6050000}"/>
    <cellStyle name="Comma 7 5 2 2" xfId="2197" xr:uid="{00000000-0005-0000-0000-0000A7050000}"/>
    <cellStyle name="Comma 7 5 2 2 2" xfId="2198" xr:uid="{00000000-0005-0000-0000-0000A8050000}"/>
    <cellStyle name="Comma 7 5 2 3" xfId="2199" xr:uid="{00000000-0005-0000-0000-0000A9050000}"/>
    <cellStyle name="Comma 7 5 3" xfId="2200" xr:uid="{00000000-0005-0000-0000-0000AA050000}"/>
    <cellStyle name="Comma 7 5 3 2" xfId="2201" xr:uid="{00000000-0005-0000-0000-0000AB050000}"/>
    <cellStyle name="Comma 7 5 4" xfId="2202" xr:uid="{00000000-0005-0000-0000-0000AC050000}"/>
    <cellStyle name="Comma 7 6" xfId="342" xr:uid="{00000000-0005-0000-0000-0000AD050000}"/>
    <cellStyle name="Comma 7 6 2" xfId="343" xr:uid="{00000000-0005-0000-0000-0000AE050000}"/>
    <cellStyle name="Comma 7 6 2 2" xfId="2203" xr:uid="{00000000-0005-0000-0000-0000AF050000}"/>
    <cellStyle name="Comma 7 6 2 2 2" xfId="2204" xr:uid="{00000000-0005-0000-0000-0000B0050000}"/>
    <cellStyle name="Comma 7 6 2 3" xfId="2205" xr:uid="{00000000-0005-0000-0000-0000B1050000}"/>
    <cellStyle name="Comma 7 7" xfId="344" xr:uid="{00000000-0005-0000-0000-0000B2050000}"/>
    <cellStyle name="Comma 7 7 2" xfId="2206" xr:uid="{00000000-0005-0000-0000-0000B3050000}"/>
    <cellStyle name="Comma 7 7 2 2" xfId="2207" xr:uid="{00000000-0005-0000-0000-0000B4050000}"/>
    <cellStyle name="Comma 7 7 3" xfId="2208" xr:uid="{00000000-0005-0000-0000-0000B5050000}"/>
    <cellStyle name="Comma 7 8" xfId="345" xr:uid="{00000000-0005-0000-0000-0000B6050000}"/>
    <cellStyle name="Comma 7 8 2" xfId="2209" xr:uid="{00000000-0005-0000-0000-0000B7050000}"/>
    <cellStyle name="Comma 7 8 2 2" xfId="2210" xr:uid="{00000000-0005-0000-0000-0000B8050000}"/>
    <cellStyle name="Comma 7 8 3" xfId="2211" xr:uid="{00000000-0005-0000-0000-0000B9050000}"/>
    <cellStyle name="Comma 7 9" xfId="2212" xr:uid="{00000000-0005-0000-0000-0000BA050000}"/>
    <cellStyle name="Comma 8" xfId="346" xr:uid="{00000000-0005-0000-0000-0000BB050000}"/>
    <cellStyle name="Comma 8 10" xfId="2213" xr:uid="{00000000-0005-0000-0000-0000BC050000}"/>
    <cellStyle name="Comma 8 11" xfId="2214" xr:uid="{00000000-0005-0000-0000-0000BD050000}"/>
    <cellStyle name="Comma 8 12" xfId="2215" xr:uid="{00000000-0005-0000-0000-0000BE050000}"/>
    <cellStyle name="Comma 8 2" xfId="347" xr:uid="{00000000-0005-0000-0000-0000BF050000}"/>
    <cellStyle name="Comma 8 2 2" xfId="2216" xr:uid="{00000000-0005-0000-0000-0000C0050000}"/>
    <cellStyle name="Comma 8 2 3" xfId="2217" xr:uid="{00000000-0005-0000-0000-0000C1050000}"/>
    <cellStyle name="Comma 8 2 4" xfId="2218" xr:uid="{00000000-0005-0000-0000-0000C2050000}"/>
    <cellStyle name="Comma 8 3" xfId="348" xr:uid="{00000000-0005-0000-0000-0000C3050000}"/>
    <cellStyle name="Comma 8 3 2" xfId="2219" xr:uid="{00000000-0005-0000-0000-0000C4050000}"/>
    <cellStyle name="Comma 8 3 3" xfId="2220" xr:uid="{00000000-0005-0000-0000-0000C5050000}"/>
    <cellStyle name="Comma 8 3 4" xfId="2221" xr:uid="{00000000-0005-0000-0000-0000C6050000}"/>
    <cellStyle name="Comma 8 4" xfId="2222" xr:uid="{00000000-0005-0000-0000-0000C7050000}"/>
    <cellStyle name="Comma 8 5" xfId="2223" xr:uid="{00000000-0005-0000-0000-0000C8050000}"/>
    <cellStyle name="Comma 8 6" xfId="2224" xr:uid="{00000000-0005-0000-0000-0000C9050000}"/>
    <cellStyle name="Comma 8 7" xfId="2225" xr:uid="{00000000-0005-0000-0000-0000CA050000}"/>
    <cellStyle name="Comma 8 8" xfId="2226" xr:uid="{00000000-0005-0000-0000-0000CB050000}"/>
    <cellStyle name="Comma 8 9" xfId="2227" xr:uid="{00000000-0005-0000-0000-0000CC050000}"/>
    <cellStyle name="Comma 9" xfId="349" xr:uid="{00000000-0005-0000-0000-0000CD050000}"/>
    <cellStyle name="Comma 9 2" xfId="350" xr:uid="{00000000-0005-0000-0000-0000CE050000}"/>
    <cellStyle name="Comma 9 2 2" xfId="351" xr:uid="{00000000-0005-0000-0000-0000CF050000}"/>
    <cellStyle name="Comma 9 2 2 2" xfId="352" xr:uid="{00000000-0005-0000-0000-0000D0050000}"/>
    <cellStyle name="Comma 9 2 2 2 2" xfId="2228" xr:uid="{00000000-0005-0000-0000-0000D1050000}"/>
    <cellStyle name="Comma 9 2 2 2 2 2" xfId="2229" xr:uid="{00000000-0005-0000-0000-0000D2050000}"/>
    <cellStyle name="Comma 9 2 2 2 3" xfId="2230" xr:uid="{00000000-0005-0000-0000-0000D3050000}"/>
    <cellStyle name="Comma 9 2 2 3" xfId="2231" xr:uid="{00000000-0005-0000-0000-0000D4050000}"/>
    <cellStyle name="Comma 9 2 2 4" xfId="2232" xr:uid="{00000000-0005-0000-0000-0000D5050000}"/>
    <cellStyle name="Comma 9 2 2 4 2" xfId="2233" xr:uid="{00000000-0005-0000-0000-0000D6050000}"/>
    <cellStyle name="Comma 9 2 2 4 2 2" xfId="2234" xr:uid="{00000000-0005-0000-0000-0000D7050000}"/>
    <cellStyle name="Comma 9 2 2 4 3" xfId="2235" xr:uid="{00000000-0005-0000-0000-0000D8050000}"/>
    <cellStyle name="Comma 9 2 3" xfId="353" xr:uid="{00000000-0005-0000-0000-0000D9050000}"/>
    <cellStyle name="Comma 9 2 3 2" xfId="354" xr:uid="{00000000-0005-0000-0000-0000DA050000}"/>
    <cellStyle name="Comma 9 2 3 2 2" xfId="2236" xr:uid="{00000000-0005-0000-0000-0000DB050000}"/>
    <cellStyle name="Comma 9 2 3 2 2 2" xfId="2237" xr:uid="{00000000-0005-0000-0000-0000DC050000}"/>
    <cellStyle name="Comma 9 2 3 2 3" xfId="2238" xr:uid="{00000000-0005-0000-0000-0000DD050000}"/>
    <cellStyle name="Comma 9 2 3 3" xfId="2239" xr:uid="{00000000-0005-0000-0000-0000DE050000}"/>
    <cellStyle name="Comma 9 2 3 4" xfId="2240" xr:uid="{00000000-0005-0000-0000-0000DF050000}"/>
    <cellStyle name="Comma 9 2 3 4 2" xfId="2241" xr:uid="{00000000-0005-0000-0000-0000E0050000}"/>
    <cellStyle name="Comma 9 2 3 4 2 2" xfId="2242" xr:uid="{00000000-0005-0000-0000-0000E1050000}"/>
    <cellStyle name="Comma 9 2 3 4 3" xfId="2243" xr:uid="{00000000-0005-0000-0000-0000E2050000}"/>
    <cellStyle name="Comma 9 2 4" xfId="355" xr:uid="{00000000-0005-0000-0000-0000E3050000}"/>
    <cellStyle name="Comma 9 2 4 2" xfId="2244" xr:uid="{00000000-0005-0000-0000-0000E4050000}"/>
    <cellStyle name="Comma 9 2 4 3" xfId="2245" xr:uid="{00000000-0005-0000-0000-0000E5050000}"/>
    <cellStyle name="Comma 9 2 4 3 2" xfId="2246" xr:uid="{00000000-0005-0000-0000-0000E6050000}"/>
    <cellStyle name="Comma 9 2 4 3 2 2" xfId="2247" xr:uid="{00000000-0005-0000-0000-0000E7050000}"/>
    <cellStyle name="Comma 9 2 4 3 3" xfId="2248" xr:uid="{00000000-0005-0000-0000-0000E8050000}"/>
    <cellStyle name="Comma 9 2 5" xfId="2249" xr:uid="{00000000-0005-0000-0000-0000E9050000}"/>
    <cellStyle name="Comma 9 2 6" xfId="2250" xr:uid="{00000000-0005-0000-0000-0000EA050000}"/>
    <cellStyle name="Comma 9 2 7" xfId="2251" xr:uid="{00000000-0005-0000-0000-0000EB050000}"/>
    <cellStyle name="Comma 9 2 8" xfId="2252" xr:uid="{00000000-0005-0000-0000-0000EC050000}"/>
    <cellStyle name="Comma 9 2 8 2" xfId="2253" xr:uid="{00000000-0005-0000-0000-0000ED050000}"/>
    <cellStyle name="Comma 9 2 8 2 2" xfId="2254" xr:uid="{00000000-0005-0000-0000-0000EE050000}"/>
    <cellStyle name="Comma 9 2 8 3" xfId="2255" xr:uid="{00000000-0005-0000-0000-0000EF050000}"/>
    <cellStyle name="Comma 9 3" xfId="356" xr:uid="{00000000-0005-0000-0000-0000F0050000}"/>
    <cellStyle name="Comma 9 3 2" xfId="357" xr:uid="{00000000-0005-0000-0000-0000F1050000}"/>
    <cellStyle name="Comma 9 3 2 2" xfId="358" xr:uid="{00000000-0005-0000-0000-0000F2050000}"/>
    <cellStyle name="Comma 9 3 2 2 2" xfId="2256" xr:uid="{00000000-0005-0000-0000-0000F3050000}"/>
    <cellStyle name="Comma 9 3 2 2 2 2" xfId="2257" xr:uid="{00000000-0005-0000-0000-0000F4050000}"/>
    <cellStyle name="Comma 9 3 2 2 3" xfId="2258" xr:uid="{00000000-0005-0000-0000-0000F5050000}"/>
    <cellStyle name="Comma 9 3 2 3" xfId="2259" xr:uid="{00000000-0005-0000-0000-0000F6050000}"/>
    <cellStyle name="Comma 9 3 2 3 2" xfId="2260" xr:uid="{00000000-0005-0000-0000-0000F7050000}"/>
    <cellStyle name="Comma 9 3 2 4" xfId="2261" xr:uid="{00000000-0005-0000-0000-0000F8050000}"/>
    <cellStyle name="Comma 9 3 3" xfId="359" xr:uid="{00000000-0005-0000-0000-0000F9050000}"/>
    <cellStyle name="Comma 9 3 3 2" xfId="360" xr:uid="{00000000-0005-0000-0000-0000FA050000}"/>
    <cellStyle name="Comma 9 3 3 2 2" xfId="2262" xr:uid="{00000000-0005-0000-0000-0000FB050000}"/>
    <cellStyle name="Comma 9 3 3 2 2 2" xfId="2263" xr:uid="{00000000-0005-0000-0000-0000FC050000}"/>
    <cellStyle name="Comma 9 3 3 2 3" xfId="2264" xr:uid="{00000000-0005-0000-0000-0000FD050000}"/>
    <cellStyle name="Comma 9 3 3 3" xfId="2265" xr:uid="{00000000-0005-0000-0000-0000FE050000}"/>
    <cellStyle name="Comma 9 3 3 3 2" xfId="2266" xr:uid="{00000000-0005-0000-0000-0000FF050000}"/>
    <cellStyle name="Comma 9 3 3 4" xfId="2267" xr:uid="{00000000-0005-0000-0000-000000060000}"/>
    <cellStyle name="Comma 9 3 4" xfId="361" xr:uid="{00000000-0005-0000-0000-000001060000}"/>
    <cellStyle name="Comma 9 3 4 2" xfId="2268" xr:uid="{00000000-0005-0000-0000-000002060000}"/>
    <cellStyle name="Comma 9 3 4 2 2" xfId="2269" xr:uid="{00000000-0005-0000-0000-000003060000}"/>
    <cellStyle name="Comma 9 3 4 3" xfId="2270" xr:uid="{00000000-0005-0000-0000-000004060000}"/>
    <cellStyle name="Comma 9 3 5" xfId="2271" xr:uid="{00000000-0005-0000-0000-000005060000}"/>
    <cellStyle name="Comma 9 3 6" xfId="2272" xr:uid="{00000000-0005-0000-0000-000006060000}"/>
    <cellStyle name="Comma 9 3 6 2" xfId="2273" xr:uid="{00000000-0005-0000-0000-000007060000}"/>
    <cellStyle name="Comma 9 3 6 2 2" xfId="2274" xr:uid="{00000000-0005-0000-0000-000008060000}"/>
    <cellStyle name="Comma 9 3 6 3" xfId="2275" xr:uid="{00000000-0005-0000-0000-000009060000}"/>
    <cellStyle name="Comma 9 4" xfId="362" xr:uid="{00000000-0005-0000-0000-00000A060000}"/>
    <cellStyle name="Comma 9 4 2" xfId="363" xr:uid="{00000000-0005-0000-0000-00000B060000}"/>
    <cellStyle name="Comma 9 4 2 2" xfId="364" xr:uid="{00000000-0005-0000-0000-00000C060000}"/>
    <cellStyle name="Comma 9 4 2 2 2" xfId="2276" xr:uid="{00000000-0005-0000-0000-00000D060000}"/>
    <cellStyle name="Comma 9 4 2 2 2 2" xfId="2277" xr:uid="{00000000-0005-0000-0000-00000E060000}"/>
    <cellStyle name="Comma 9 4 2 2 3" xfId="2278" xr:uid="{00000000-0005-0000-0000-00000F060000}"/>
    <cellStyle name="Comma 9 4 2 3" xfId="2279" xr:uid="{00000000-0005-0000-0000-000010060000}"/>
    <cellStyle name="Comma 9 4 2 3 2" xfId="2280" xr:uid="{00000000-0005-0000-0000-000011060000}"/>
    <cellStyle name="Comma 9 4 2 4" xfId="2281" xr:uid="{00000000-0005-0000-0000-000012060000}"/>
    <cellStyle name="Comma 9 4 3" xfId="365" xr:uid="{00000000-0005-0000-0000-000013060000}"/>
    <cellStyle name="Comma 9 4 3 2" xfId="366" xr:uid="{00000000-0005-0000-0000-000014060000}"/>
    <cellStyle name="Comma 9 4 3 2 2" xfId="2282" xr:uid="{00000000-0005-0000-0000-000015060000}"/>
    <cellStyle name="Comma 9 4 3 2 2 2" xfId="2283" xr:uid="{00000000-0005-0000-0000-000016060000}"/>
    <cellStyle name="Comma 9 4 3 2 3" xfId="2284" xr:uid="{00000000-0005-0000-0000-000017060000}"/>
    <cellStyle name="Comma 9 4 3 3" xfId="2285" xr:uid="{00000000-0005-0000-0000-000018060000}"/>
    <cellStyle name="Comma 9 4 3 3 2" xfId="2286" xr:uid="{00000000-0005-0000-0000-000019060000}"/>
    <cellStyle name="Comma 9 4 3 4" xfId="2287" xr:uid="{00000000-0005-0000-0000-00001A060000}"/>
    <cellStyle name="Comma 9 4 4" xfId="367" xr:uid="{00000000-0005-0000-0000-00001B060000}"/>
    <cellStyle name="Comma 9 4 4 2" xfId="2288" xr:uid="{00000000-0005-0000-0000-00001C060000}"/>
    <cellStyle name="Comma 9 4 4 2 2" xfId="2289" xr:uid="{00000000-0005-0000-0000-00001D060000}"/>
    <cellStyle name="Comma 9 4 4 3" xfId="2290" xr:uid="{00000000-0005-0000-0000-00001E060000}"/>
    <cellStyle name="Comma 9 4 5" xfId="2291" xr:uid="{00000000-0005-0000-0000-00001F060000}"/>
    <cellStyle name="Comma 9 4 6" xfId="2292" xr:uid="{00000000-0005-0000-0000-000020060000}"/>
    <cellStyle name="Comma 9 4 6 2" xfId="2293" xr:uid="{00000000-0005-0000-0000-000021060000}"/>
    <cellStyle name="Comma 9 4 6 2 2" xfId="2294" xr:uid="{00000000-0005-0000-0000-000022060000}"/>
    <cellStyle name="Comma 9 4 6 3" xfId="2295" xr:uid="{00000000-0005-0000-0000-000023060000}"/>
    <cellStyle name="Comma 9 5" xfId="368" xr:uid="{00000000-0005-0000-0000-000024060000}"/>
    <cellStyle name="Comma 9 5 2" xfId="369" xr:uid="{00000000-0005-0000-0000-000025060000}"/>
    <cellStyle name="Comma 9 5 2 2" xfId="2296" xr:uid="{00000000-0005-0000-0000-000026060000}"/>
    <cellStyle name="Comma 9 5 2 2 2" xfId="2297" xr:uid="{00000000-0005-0000-0000-000027060000}"/>
    <cellStyle name="Comma 9 5 2 3" xfId="2298" xr:uid="{00000000-0005-0000-0000-000028060000}"/>
    <cellStyle name="Comma 9 5 3" xfId="2299" xr:uid="{00000000-0005-0000-0000-000029060000}"/>
    <cellStyle name="Comma 9 5 4" xfId="2300" xr:uid="{00000000-0005-0000-0000-00002A060000}"/>
    <cellStyle name="Comma 9 5 4 2" xfId="2301" xr:uid="{00000000-0005-0000-0000-00002B060000}"/>
    <cellStyle name="Comma 9 5 4 2 2" xfId="2302" xr:uid="{00000000-0005-0000-0000-00002C060000}"/>
    <cellStyle name="Comma 9 5 4 3" xfId="2303" xr:uid="{00000000-0005-0000-0000-00002D060000}"/>
    <cellStyle name="Comma 9 6" xfId="370" xr:uid="{00000000-0005-0000-0000-00002E060000}"/>
    <cellStyle name="Comma 9 6 2" xfId="371" xr:uid="{00000000-0005-0000-0000-00002F060000}"/>
    <cellStyle name="Comma 9 6 2 2" xfId="2304" xr:uid="{00000000-0005-0000-0000-000030060000}"/>
    <cellStyle name="Comma 9 6 2 2 2" xfId="2305" xr:uid="{00000000-0005-0000-0000-000031060000}"/>
    <cellStyle name="Comma 9 6 2 3" xfId="2306" xr:uid="{00000000-0005-0000-0000-000032060000}"/>
    <cellStyle name="Comma 9 6 3" xfId="2307" xr:uid="{00000000-0005-0000-0000-000033060000}"/>
    <cellStyle name="Comma 9 6 4" xfId="2308" xr:uid="{00000000-0005-0000-0000-000034060000}"/>
    <cellStyle name="Comma 9 7" xfId="372" xr:uid="{00000000-0005-0000-0000-000035060000}"/>
    <cellStyle name="Comma 9 7 2" xfId="2309" xr:uid="{00000000-0005-0000-0000-000036060000}"/>
    <cellStyle name="Comma 9 7 3" xfId="2310" xr:uid="{00000000-0005-0000-0000-000037060000}"/>
    <cellStyle name="Comma 9 7 3 2" xfId="2311" xr:uid="{00000000-0005-0000-0000-000038060000}"/>
    <cellStyle name="Comma 9 7 3 2 2" xfId="2312" xr:uid="{00000000-0005-0000-0000-000039060000}"/>
    <cellStyle name="Comma 9 7 3 3" xfId="2313" xr:uid="{00000000-0005-0000-0000-00003A060000}"/>
    <cellStyle name="Comma 9 8" xfId="2314" xr:uid="{00000000-0005-0000-0000-00003B060000}"/>
    <cellStyle name="Comma 9 9" xfId="2315" xr:uid="{00000000-0005-0000-0000-00003C060000}"/>
    <cellStyle name="Comma 9 9 2" xfId="2316" xr:uid="{00000000-0005-0000-0000-00003D060000}"/>
    <cellStyle name="Comma 9 9 2 2" xfId="2317" xr:uid="{00000000-0005-0000-0000-00003E060000}"/>
    <cellStyle name="Comma 9 9 3" xfId="2318" xr:uid="{00000000-0005-0000-0000-00003F060000}"/>
    <cellStyle name="Comma0" xfId="373" xr:uid="{00000000-0005-0000-0000-000040060000}"/>
    <cellStyle name="Comma0 - Style2" xfId="374" xr:uid="{00000000-0005-0000-0000-000041060000}"/>
    <cellStyle name="Comma0 10" xfId="375" xr:uid="{00000000-0005-0000-0000-000042060000}"/>
    <cellStyle name="Comma0 11" xfId="376" xr:uid="{00000000-0005-0000-0000-000043060000}"/>
    <cellStyle name="Comma0 12" xfId="377" xr:uid="{00000000-0005-0000-0000-000044060000}"/>
    <cellStyle name="Comma0 2" xfId="378" xr:uid="{00000000-0005-0000-0000-000045060000}"/>
    <cellStyle name="Comma0 3" xfId="379" xr:uid="{00000000-0005-0000-0000-000046060000}"/>
    <cellStyle name="Comma0 4" xfId="380" xr:uid="{00000000-0005-0000-0000-000047060000}"/>
    <cellStyle name="Comma0 5" xfId="381" xr:uid="{00000000-0005-0000-0000-000048060000}"/>
    <cellStyle name="Comma0 6" xfId="382" xr:uid="{00000000-0005-0000-0000-000049060000}"/>
    <cellStyle name="Comma0 7" xfId="383" xr:uid="{00000000-0005-0000-0000-00004A060000}"/>
    <cellStyle name="Comma0 8" xfId="384" xr:uid="{00000000-0005-0000-0000-00004B060000}"/>
    <cellStyle name="Comma0 9" xfId="385" xr:uid="{00000000-0005-0000-0000-00004C060000}"/>
    <cellStyle name="Curren - Style1" xfId="386" xr:uid="{00000000-0005-0000-0000-00004D060000}"/>
    <cellStyle name="Currency" xfId="2" builtinId="4"/>
    <cellStyle name="Currency 10" xfId="387" xr:uid="{00000000-0005-0000-0000-00004F060000}"/>
    <cellStyle name="Currency 10 2" xfId="2319" xr:uid="{00000000-0005-0000-0000-000050060000}"/>
    <cellStyle name="Currency 10 2 2" xfId="2320" xr:uid="{00000000-0005-0000-0000-000051060000}"/>
    <cellStyle name="Currency 10 2 2 2" xfId="2321" xr:uid="{00000000-0005-0000-0000-000052060000}"/>
    <cellStyle name="Currency 10 2 3" xfId="2322" xr:uid="{00000000-0005-0000-0000-000053060000}"/>
    <cellStyle name="Currency 11" xfId="388" xr:uid="{00000000-0005-0000-0000-000054060000}"/>
    <cellStyle name="Currency 11 2" xfId="389" xr:uid="{00000000-0005-0000-0000-000055060000}"/>
    <cellStyle name="Currency 11 3" xfId="63" xr:uid="{00000000-0005-0000-0000-000056060000}"/>
    <cellStyle name="Currency 11 3 2" xfId="2323" xr:uid="{00000000-0005-0000-0000-000057060000}"/>
    <cellStyle name="Currency 11 3 2 2" xfId="2324" xr:uid="{00000000-0005-0000-0000-000058060000}"/>
    <cellStyle name="Currency 11 3 3" xfId="2325" xr:uid="{00000000-0005-0000-0000-000059060000}"/>
    <cellStyle name="Currency 12" xfId="390" xr:uid="{00000000-0005-0000-0000-00005A060000}"/>
    <cellStyle name="Currency 13" xfId="391" xr:uid="{00000000-0005-0000-0000-00005B060000}"/>
    <cellStyle name="Currency 13 2" xfId="2326" xr:uid="{00000000-0005-0000-0000-00005C060000}"/>
    <cellStyle name="Currency 13 2 2" xfId="2327" xr:uid="{00000000-0005-0000-0000-00005D060000}"/>
    <cellStyle name="Currency 13 3" xfId="2328" xr:uid="{00000000-0005-0000-0000-00005E060000}"/>
    <cellStyle name="Currency 14" xfId="1093" xr:uid="{00000000-0005-0000-0000-00005F060000}"/>
    <cellStyle name="Currency 15" xfId="6686" xr:uid="{00000000-0005-0000-0000-000060060000}"/>
    <cellStyle name="Currency 2" xfId="58" xr:uid="{00000000-0005-0000-0000-000061060000}"/>
    <cellStyle name="Currency 2 2" xfId="392" xr:uid="{00000000-0005-0000-0000-000062060000}"/>
    <cellStyle name="Currency 2 2 2" xfId="393" xr:uid="{00000000-0005-0000-0000-000063060000}"/>
    <cellStyle name="Currency 2 2 3" xfId="394" xr:uid="{00000000-0005-0000-0000-000064060000}"/>
    <cellStyle name="Currency 2 2 3 2" xfId="395" xr:uid="{00000000-0005-0000-0000-000065060000}"/>
    <cellStyle name="Currency 2 2 3 2 2" xfId="396" xr:uid="{00000000-0005-0000-0000-000066060000}"/>
    <cellStyle name="Currency 2 2 3 2 2 2" xfId="2329" xr:uid="{00000000-0005-0000-0000-000067060000}"/>
    <cellStyle name="Currency 2 2 3 2 2 2 2" xfId="2330" xr:uid="{00000000-0005-0000-0000-000068060000}"/>
    <cellStyle name="Currency 2 2 3 2 2 3" xfId="2331" xr:uid="{00000000-0005-0000-0000-000069060000}"/>
    <cellStyle name="Currency 2 2 3 2 3" xfId="397" xr:uid="{00000000-0005-0000-0000-00006A060000}"/>
    <cellStyle name="Currency 2 2 3 2 3 2" xfId="2332" xr:uid="{00000000-0005-0000-0000-00006B060000}"/>
    <cellStyle name="Currency 2 2 3 2 3 2 2" xfId="2333" xr:uid="{00000000-0005-0000-0000-00006C060000}"/>
    <cellStyle name="Currency 2 2 3 2 3 3" xfId="2334" xr:uid="{00000000-0005-0000-0000-00006D060000}"/>
    <cellStyle name="Currency 2 2 3 2 4" xfId="2335" xr:uid="{00000000-0005-0000-0000-00006E060000}"/>
    <cellStyle name="Currency 2 2 3 2 4 2" xfId="2336" xr:uid="{00000000-0005-0000-0000-00006F060000}"/>
    <cellStyle name="Currency 2 2 3 2 5" xfId="2337" xr:uid="{00000000-0005-0000-0000-000070060000}"/>
    <cellStyle name="Currency 2 2 3 3" xfId="398" xr:uid="{00000000-0005-0000-0000-000071060000}"/>
    <cellStyle name="Currency 2 2 3 3 2" xfId="399" xr:uid="{00000000-0005-0000-0000-000072060000}"/>
    <cellStyle name="Currency 2 2 3 3 2 2" xfId="2338" xr:uid="{00000000-0005-0000-0000-000073060000}"/>
    <cellStyle name="Currency 2 2 3 3 2 2 2" xfId="2339" xr:uid="{00000000-0005-0000-0000-000074060000}"/>
    <cellStyle name="Currency 2 2 3 3 2 3" xfId="2340" xr:uid="{00000000-0005-0000-0000-000075060000}"/>
    <cellStyle name="Currency 2 2 3 3 3" xfId="2341" xr:uid="{00000000-0005-0000-0000-000076060000}"/>
    <cellStyle name="Currency 2 2 3 3 3 2" xfId="2342" xr:uid="{00000000-0005-0000-0000-000077060000}"/>
    <cellStyle name="Currency 2 2 3 3 4" xfId="2343" xr:uid="{00000000-0005-0000-0000-000078060000}"/>
    <cellStyle name="Currency 2 2 3 4" xfId="400" xr:uid="{00000000-0005-0000-0000-000079060000}"/>
    <cellStyle name="Currency 2 2 3 4 2" xfId="2344" xr:uid="{00000000-0005-0000-0000-00007A060000}"/>
    <cellStyle name="Currency 2 2 3 4 2 2" xfId="2345" xr:uid="{00000000-0005-0000-0000-00007B060000}"/>
    <cellStyle name="Currency 2 2 3 4 3" xfId="2346" xr:uid="{00000000-0005-0000-0000-00007C060000}"/>
    <cellStyle name="Currency 2 2 3 5" xfId="2347" xr:uid="{00000000-0005-0000-0000-00007D060000}"/>
    <cellStyle name="Currency 2 2 3 5 2" xfId="2348" xr:uid="{00000000-0005-0000-0000-00007E060000}"/>
    <cellStyle name="Currency 2 2 3 6" xfId="2349" xr:uid="{00000000-0005-0000-0000-00007F060000}"/>
    <cellStyle name="Currency 2 2 4" xfId="401" xr:uid="{00000000-0005-0000-0000-000080060000}"/>
    <cellStyle name="Currency 2 2 4 2" xfId="402" xr:uid="{00000000-0005-0000-0000-000081060000}"/>
    <cellStyle name="Currency 2 2 4 2 2" xfId="403" xr:uid="{00000000-0005-0000-0000-000082060000}"/>
    <cellStyle name="Currency 2 2 4 2 2 2" xfId="2350" xr:uid="{00000000-0005-0000-0000-000083060000}"/>
    <cellStyle name="Currency 2 2 4 2 2 2 2" xfId="2351" xr:uid="{00000000-0005-0000-0000-000084060000}"/>
    <cellStyle name="Currency 2 2 4 2 2 3" xfId="2352" xr:uid="{00000000-0005-0000-0000-000085060000}"/>
    <cellStyle name="Currency 2 2 4 2 3" xfId="2353" xr:uid="{00000000-0005-0000-0000-000086060000}"/>
    <cellStyle name="Currency 2 2 4 2 3 2" xfId="2354" xr:uid="{00000000-0005-0000-0000-000087060000}"/>
    <cellStyle name="Currency 2 2 4 2 4" xfId="2355" xr:uid="{00000000-0005-0000-0000-000088060000}"/>
    <cellStyle name="Currency 2 2 4 3" xfId="404" xr:uid="{00000000-0005-0000-0000-000089060000}"/>
    <cellStyle name="Currency 2 2 4 3 2" xfId="405" xr:uid="{00000000-0005-0000-0000-00008A060000}"/>
    <cellStyle name="Currency 2 2 4 3 2 2" xfId="2356" xr:uid="{00000000-0005-0000-0000-00008B060000}"/>
    <cellStyle name="Currency 2 2 4 3 2 2 2" xfId="2357" xr:uid="{00000000-0005-0000-0000-00008C060000}"/>
    <cellStyle name="Currency 2 2 4 3 2 3" xfId="2358" xr:uid="{00000000-0005-0000-0000-00008D060000}"/>
    <cellStyle name="Currency 2 2 4 3 3" xfId="2359" xr:uid="{00000000-0005-0000-0000-00008E060000}"/>
    <cellStyle name="Currency 2 2 4 3 3 2" xfId="2360" xr:uid="{00000000-0005-0000-0000-00008F060000}"/>
    <cellStyle name="Currency 2 2 4 3 4" xfId="2361" xr:uid="{00000000-0005-0000-0000-000090060000}"/>
    <cellStyle name="Currency 2 2 4 4" xfId="406" xr:uid="{00000000-0005-0000-0000-000091060000}"/>
    <cellStyle name="Currency 2 2 4 4 2" xfId="2362" xr:uid="{00000000-0005-0000-0000-000092060000}"/>
    <cellStyle name="Currency 2 2 4 4 2 2" xfId="2363" xr:uid="{00000000-0005-0000-0000-000093060000}"/>
    <cellStyle name="Currency 2 2 4 4 3" xfId="2364" xr:uid="{00000000-0005-0000-0000-000094060000}"/>
    <cellStyle name="Currency 2 2 4 5" xfId="2365" xr:uid="{00000000-0005-0000-0000-000095060000}"/>
    <cellStyle name="Currency 2 2 4 5 2" xfId="2366" xr:uid="{00000000-0005-0000-0000-000096060000}"/>
    <cellStyle name="Currency 2 2 4 6" xfId="2367" xr:uid="{00000000-0005-0000-0000-000097060000}"/>
    <cellStyle name="Currency 2 2 5" xfId="407" xr:uid="{00000000-0005-0000-0000-000098060000}"/>
    <cellStyle name="Currency 2 2 5 2" xfId="408" xr:uid="{00000000-0005-0000-0000-000099060000}"/>
    <cellStyle name="Currency 2 2 5 2 2" xfId="2368" xr:uid="{00000000-0005-0000-0000-00009A060000}"/>
    <cellStyle name="Currency 2 2 5 2 2 2" xfId="2369" xr:uid="{00000000-0005-0000-0000-00009B060000}"/>
    <cellStyle name="Currency 2 2 5 2 3" xfId="2370" xr:uid="{00000000-0005-0000-0000-00009C060000}"/>
    <cellStyle name="Currency 2 2 5 3" xfId="2371" xr:uid="{00000000-0005-0000-0000-00009D060000}"/>
    <cellStyle name="Currency 2 2 5 3 2" xfId="2372" xr:uid="{00000000-0005-0000-0000-00009E060000}"/>
    <cellStyle name="Currency 2 2 5 4" xfId="2373" xr:uid="{00000000-0005-0000-0000-00009F060000}"/>
    <cellStyle name="Currency 2 2 6" xfId="409" xr:uid="{00000000-0005-0000-0000-0000A0060000}"/>
    <cellStyle name="Currency 2 2 6 2" xfId="410" xr:uid="{00000000-0005-0000-0000-0000A1060000}"/>
    <cellStyle name="Currency 2 2 6 2 2" xfId="2374" xr:uid="{00000000-0005-0000-0000-0000A2060000}"/>
    <cellStyle name="Currency 2 2 6 2 2 2" xfId="2375" xr:uid="{00000000-0005-0000-0000-0000A3060000}"/>
    <cellStyle name="Currency 2 2 6 2 3" xfId="2376" xr:uid="{00000000-0005-0000-0000-0000A4060000}"/>
    <cellStyle name="Currency 2 2 6 3" xfId="2377" xr:uid="{00000000-0005-0000-0000-0000A5060000}"/>
    <cellStyle name="Currency 2 2 6 3 2" xfId="2378" xr:uid="{00000000-0005-0000-0000-0000A6060000}"/>
    <cellStyle name="Currency 2 2 6 4" xfId="2379" xr:uid="{00000000-0005-0000-0000-0000A7060000}"/>
    <cellStyle name="Currency 2 2 7" xfId="411" xr:uid="{00000000-0005-0000-0000-0000A8060000}"/>
    <cellStyle name="Currency 2 2 7 2" xfId="2380" xr:uid="{00000000-0005-0000-0000-0000A9060000}"/>
    <cellStyle name="Currency 2 2 7 2 2" xfId="2381" xr:uid="{00000000-0005-0000-0000-0000AA060000}"/>
    <cellStyle name="Currency 2 2 7 3" xfId="2382" xr:uid="{00000000-0005-0000-0000-0000AB060000}"/>
    <cellStyle name="Currency 2 2 8" xfId="1097" xr:uid="{00000000-0005-0000-0000-0000AC060000}"/>
    <cellStyle name="Currency 2 2 9" xfId="2383" xr:uid="{00000000-0005-0000-0000-0000AD060000}"/>
    <cellStyle name="Currency 2 2 9 2" xfId="2384" xr:uid="{00000000-0005-0000-0000-0000AE060000}"/>
    <cellStyle name="Currency 2 2 9 2 2" xfId="2385" xr:uid="{00000000-0005-0000-0000-0000AF060000}"/>
    <cellStyle name="Currency 2 2 9 3" xfId="2386" xr:uid="{00000000-0005-0000-0000-0000B0060000}"/>
    <cellStyle name="Currency 2 3" xfId="412" xr:uid="{00000000-0005-0000-0000-0000B1060000}"/>
    <cellStyle name="Currency 2 3 2" xfId="2387" xr:uid="{00000000-0005-0000-0000-0000B2060000}"/>
    <cellStyle name="Currency 2 4" xfId="413" xr:uid="{00000000-0005-0000-0000-0000B3060000}"/>
    <cellStyle name="Currency 2 5" xfId="414" xr:uid="{00000000-0005-0000-0000-0000B4060000}"/>
    <cellStyle name="Currency 2 5 2" xfId="2388" xr:uid="{00000000-0005-0000-0000-0000B5060000}"/>
    <cellStyle name="Currency 2 6" xfId="2389" xr:uid="{00000000-0005-0000-0000-0000B6060000}"/>
    <cellStyle name="Currency 3" xfId="415" xr:uid="{00000000-0005-0000-0000-0000B7060000}"/>
    <cellStyle name="Currency 3 2" xfId="416" xr:uid="{00000000-0005-0000-0000-0000B8060000}"/>
    <cellStyle name="Currency 3 2 2" xfId="417" xr:uid="{00000000-0005-0000-0000-0000B9060000}"/>
    <cellStyle name="Currency 3 2 2 2" xfId="2390" xr:uid="{00000000-0005-0000-0000-0000BA060000}"/>
    <cellStyle name="Currency 3 2 2 2 2" xfId="2391" xr:uid="{00000000-0005-0000-0000-0000BB060000}"/>
    <cellStyle name="Currency 3 2 2 3" xfId="2392" xr:uid="{00000000-0005-0000-0000-0000BC060000}"/>
    <cellStyle name="Currency 3 2 3" xfId="418" xr:uid="{00000000-0005-0000-0000-0000BD060000}"/>
    <cellStyle name="Currency 3 2 3 2" xfId="2393" xr:uid="{00000000-0005-0000-0000-0000BE060000}"/>
    <cellStyle name="Currency 3 2 3 2 2" xfId="2394" xr:uid="{00000000-0005-0000-0000-0000BF060000}"/>
    <cellStyle name="Currency 3 2 3 3" xfId="2395" xr:uid="{00000000-0005-0000-0000-0000C0060000}"/>
    <cellStyle name="Currency 3 2 4" xfId="419" xr:uid="{00000000-0005-0000-0000-0000C1060000}"/>
    <cellStyle name="Currency 3 2 4 2" xfId="2396" xr:uid="{00000000-0005-0000-0000-0000C2060000}"/>
    <cellStyle name="Currency 3 2 4 2 2" xfId="2397" xr:uid="{00000000-0005-0000-0000-0000C3060000}"/>
    <cellStyle name="Currency 3 2 4 3" xfId="2398" xr:uid="{00000000-0005-0000-0000-0000C4060000}"/>
    <cellStyle name="Currency 3 2 5" xfId="2399" xr:uid="{00000000-0005-0000-0000-0000C5060000}"/>
    <cellStyle name="Currency 3 3" xfId="420" xr:uid="{00000000-0005-0000-0000-0000C6060000}"/>
    <cellStyle name="Currency 3 3 2" xfId="2400" xr:uid="{00000000-0005-0000-0000-0000C7060000}"/>
    <cellStyle name="Currency 3 3 3" xfId="2401" xr:uid="{00000000-0005-0000-0000-0000C8060000}"/>
    <cellStyle name="Currency 3 3 3 2" xfId="2402" xr:uid="{00000000-0005-0000-0000-0000C9060000}"/>
    <cellStyle name="Currency 3 3 4" xfId="2403" xr:uid="{00000000-0005-0000-0000-0000CA060000}"/>
    <cellStyle name="Currency 3 4" xfId="421" xr:uid="{00000000-0005-0000-0000-0000CB060000}"/>
    <cellStyle name="Currency 3 4 2" xfId="2404" xr:uid="{00000000-0005-0000-0000-0000CC060000}"/>
    <cellStyle name="Currency 3 4 2 2" xfId="2405" xr:uid="{00000000-0005-0000-0000-0000CD060000}"/>
    <cellStyle name="Currency 3 4 3" xfId="2406" xr:uid="{00000000-0005-0000-0000-0000CE060000}"/>
    <cellStyle name="Currency 3 5" xfId="422" xr:uid="{00000000-0005-0000-0000-0000CF060000}"/>
    <cellStyle name="Currency 3 5 2" xfId="2407" xr:uid="{00000000-0005-0000-0000-0000D0060000}"/>
    <cellStyle name="Currency 3 5 3" xfId="2408" xr:uid="{00000000-0005-0000-0000-0000D1060000}"/>
    <cellStyle name="Currency 3 5 3 2" xfId="2409" xr:uid="{00000000-0005-0000-0000-0000D2060000}"/>
    <cellStyle name="Currency 3 5 4" xfId="2410" xr:uid="{00000000-0005-0000-0000-0000D3060000}"/>
    <cellStyle name="Currency 3 6" xfId="423" xr:uid="{00000000-0005-0000-0000-0000D4060000}"/>
    <cellStyle name="Currency 3 6 2" xfId="2411" xr:uid="{00000000-0005-0000-0000-0000D5060000}"/>
    <cellStyle name="Currency 3 6 2 2" xfId="2412" xr:uid="{00000000-0005-0000-0000-0000D6060000}"/>
    <cellStyle name="Currency 3 6 3" xfId="2413" xr:uid="{00000000-0005-0000-0000-0000D7060000}"/>
    <cellStyle name="Currency 3 7" xfId="424" xr:uid="{00000000-0005-0000-0000-0000D8060000}"/>
    <cellStyle name="Currency 3 8" xfId="2414" xr:uid="{00000000-0005-0000-0000-0000D9060000}"/>
    <cellStyle name="Currency 4" xfId="425" xr:uid="{00000000-0005-0000-0000-0000DA060000}"/>
    <cellStyle name="Currency 4 10" xfId="2415" xr:uid="{00000000-0005-0000-0000-0000DB060000}"/>
    <cellStyle name="Currency 4 10 2" xfId="2416" xr:uid="{00000000-0005-0000-0000-0000DC060000}"/>
    <cellStyle name="Currency 4 10 2 2" xfId="2417" xr:uid="{00000000-0005-0000-0000-0000DD060000}"/>
    <cellStyle name="Currency 4 10 3" xfId="2418" xr:uid="{00000000-0005-0000-0000-0000DE060000}"/>
    <cellStyle name="Currency 4 2" xfId="426" xr:uid="{00000000-0005-0000-0000-0000DF060000}"/>
    <cellStyle name="Currency 4 2 2" xfId="427" xr:uid="{00000000-0005-0000-0000-0000E0060000}"/>
    <cellStyle name="Currency 4 2 2 2" xfId="428" xr:uid="{00000000-0005-0000-0000-0000E1060000}"/>
    <cellStyle name="Currency 4 2 2 2 2" xfId="2419" xr:uid="{00000000-0005-0000-0000-0000E2060000}"/>
    <cellStyle name="Currency 4 2 2 2 2 2" xfId="2420" xr:uid="{00000000-0005-0000-0000-0000E3060000}"/>
    <cellStyle name="Currency 4 2 2 2 3" xfId="2421" xr:uid="{00000000-0005-0000-0000-0000E4060000}"/>
    <cellStyle name="Currency 4 2 2 3" xfId="2422" xr:uid="{00000000-0005-0000-0000-0000E5060000}"/>
    <cellStyle name="Currency 4 2 2 3 2" xfId="2423" xr:uid="{00000000-0005-0000-0000-0000E6060000}"/>
    <cellStyle name="Currency 4 2 2 4" xfId="2424" xr:uid="{00000000-0005-0000-0000-0000E7060000}"/>
    <cellStyle name="Currency 4 2 3" xfId="429" xr:uid="{00000000-0005-0000-0000-0000E8060000}"/>
    <cellStyle name="Currency 4 2 3 2" xfId="430" xr:uid="{00000000-0005-0000-0000-0000E9060000}"/>
    <cellStyle name="Currency 4 2 3 2 2" xfId="2425" xr:uid="{00000000-0005-0000-0000-0000EA060000}"/>
    <cellStyle name="Currency 4 2 3 2 2 2" xfId="2426" xr:uid="{00000000-0005-0000-0000-0000EB060000}"/>
    <cellStyle name="Currency 4 2 3 2 3" xfId="2427" xr:uid="{00000000-0005-0000-0000-0000EC060000}"/>
    <cellStyle name="Currency 4 2 3 3" xfId="2428" xr:uid="{00000000-0005-0000-0000-0000ED060000}"/>
    <cellStyle name="Currency 4 2 3 3 2" xfId="2429" xr:uid="{00000000-0005-0000-0000-0000EE060000}"/>
    <cellStyle name="Currency 4 2 3 4" xfId="2430" xr:uid="{00000000-0005-0000-0000-0000EF060000}"/>
    <cellStyle name="Currency 4 2 4" xfId="431" xr:uid="{00000000-0005-0000-0000-0000F0060000}"/>
    <cellStyle name="Currency 4 2 4 2" xfId="2431" xr:uid="{00000000-0005-0000-0000-0000F1060000}"/>
    <cellStyle name="Currency 4 2 4 2 2" xfId="2432" xr:uid="{00000000-0005-0000-0000-0000F2060000}"/>
    <cellStyle name="Currency 4 2 4 3" xfId="2433" xr:uid="{00000000-0005-0000-0000-0000F3060000}"/>
    <cellStyle name="Currency 4 2 5" xfId="2434" xr:uid="{00000000-0005-0000-0000-0000F4060000}"/>
    <cellStyle name="Currency 4 2 6" xfId="2435" xr:uid="{00000000-0005-0000-0000-0000F5060000}"/>
    <cellStyle name="Currency 4 2 6 2" xfId="2436" xr:uid="{00000000-0005-0000-0000-0000F6060000}"/>
    <cellStyle name="Currency 4 2 7" xfId="2437" xr:uid="{00000000-0005-0000-0000-0000F7060000}"/>
    <cellStyle name="Currency 4 3" xfId="432" xr:uid="{00000000-0005-0000-0000-0000F8060000}"/>
    <cellStyle name="Currency 4 3 2" xfId="433" xr:uid="{00000000-0005-0000-0000-0000F9060000}"/>
    <cellStyle name="Currency 4 3 2 2" xfId="434" xr:uid="{00000000-0005-0000-0000-0000FA060000}"/>
    <cellStyle name="Currency 4 3 2 2 2" xfId="2438" xr:uid="{00000000-0005-0000-0000-0000FB060000}"/>
    <cellStyle name="Currency 4 3 2 2 2 2" xfId="2439" xr:uid="{00000000-0005-0000-0000-0000FC060000}"/>
    <cellStyle name="Currency 4 3 2 2 3" xfId="2440" xr:uid="{00000000-0005-0000-0000-0000FD060000}"/>
    <cellStyle name="Currency 4 3 2 3" xfId="2441" xr:uid="{00000000-0005-0000-0000-0000FE060000}"/>
    <cellStyle name="Currency 4 3 2 3 2" xfId="2442" xr:uid="{00000000-0005-0000-0000-0000FF060000}"/>
    <cellStyle name="Currency 4 3 2 4" xfId="2443" xr:uid="{00000000-0005-0000-0000-000000070000}"/>
    <cellStyle name="Currency 4 3 3" xfId="435" xr:uid="{00000000-0005-0000-0000-000001070000}"/>
    <cellStyle name="Currency 4 3 3 2" xfId="436" xr:uid="{00000000-0005-0000-0000-000002070000}"/>
    <cellStyle name="Currency 4 3 3 2 2" xfId="2444" xr:uid="{00000000-0005-0000-0000-000003070000}"/>
    <cellStyle name="Currency 4 3 3 2 2 2" xfId="2445" xr:uid="{00000000-0005-0000-0000-000004070000}"/>
    <cellStyle name="Currency 4 3 3 2 3" xfId="2446" xr:uid="{00000000-0005-0000-0000-000005070000}"/>
    <cellStyle name="Currency 4 3 3 3" xfId="2447" xr:uid="{00000000-0005-0000-0000-000006070000}"/>
    <cellStyle name="Currency 4 3 3 3 2" xfId="2448" xr:uid="{00000000-0005-0000-0000-000007070000}"/>
    <cellStyle name="Currency 4 3 3 4" xfId="2449" xr:uid="{00000000-0005-0000-0000-000008070000}"/>
    <cellStyle name="Currency 4 3 4" xfId="437" xr:uid="{00000000-0005-0000-0000-000009070000}"/>
    <cellStyle name="Currency 4 3 4 2" xfId="2450" xr:uid="{00000000-0005-0000-0000-00000A070000}"/>
    <cellStyle name="Currency 4 3 4 2 2" xfId="2451" xr:uid="{00000000-0005-0000-0000-00000B070000}"/>
    <cellStyle name="Currency 4 3 4 3" xfId="2452" xr:uid="{00000000-0005-0000-0000-00000C070000}"/>
    <cellStyle name="Currency 4 3 5" xfId="2453" xr:uid="{00000000-0005-0000-0000-00000D070000}"/>
    <cellStyle name="Currency 4 3 5 2" xfId="2454" xr:uid="{00000000-0005-0000-0000-00000E070000}"/>
    <cellStyle name="Currency 4 3 6" xfId="2455" xr:uid="{00000000-0005-0000-0000-00000F070000}"/>
    <cellStyle name="Currency 4 4" xfId="438" xr:uid="{00000000-0005-0000-0000-000010070000}"/>
    <cellStyle name="Currency 4 4 2" xfId="439" xr:uid="{00000000-0005-0000-0000-000011070000}"/>
    <cellStyle name="Currency 4 4 2 2" xfId="440" xr:uid="{00000000-0005-0000-0000-000012070000}"/>
    <cellStyle name="Currency 4 4 2 2 2" xfId="2456" xr:uid="{00000000-0005-0000-0000-000013070000}"/>
    <cellStyle name="Currency 4 4 2 2 2 2" xfId="2457" xr:uid="{00000000-0005-0000-0000-000014070000}"/>
    <cellStyle name="Currency 4 4 2 2 3" xfId="2458" xr:uid="{00000000-0005-0000-0000-000015070000}"/>
    <cellStyle name="Currency 4 4 2 3" xfId="2459" xr:uid="{00000000-0005-0000-0000-000016070000}"/>
    <cellStyle name="Currency 4 4 2 3 2" xfId="2460" xr:uid="{00000000-0005-0000-0000-000017070000}"/>
    <cellStyle name="Currency 4 4 2 4" xfId="2461" xr:uid="{00000000-0005-0000-0000-000018070000}"/>
    <cellStyle name="Currency 4 4 3" xfId="441" xr:uid="{00000000-0005-0000-0000-000019070000}"/>
    <cellStyle name="Currency 4 4 3 2" xfId="442" xr:uid="{00000000-0005-0000-0000-00001A070000}"/>
    <cellStyle name="Currency 4 4 3 2 2" xfId="2462" xr:uid="{00000000-0005-0000-0000-00001B070000}"/>
    <cellStyle name="Currency 4 4 3 2 2 2" xfId="2463" xr:uid="{00000000-0005-0000-0000-00001C070000}"/>
    <cellStyle name="Currency 4 4 3 2 3" xfId="2464" xr:uid="{00000000-0005-0000-0000-00001D070000}"/>
    <cellStyle name="Currency 4 4 3 3" xfId="2465" xr:uid="{00000000-0005-0000-0000-00001E070000}"/>
    <cellStyle name="Currency 4 4 3 3 2" xfId="2466" xr:uid="{00000000-0005-0000-0000-00001F070000}"/>
    <cellStyle name="Currency 4 4 3 4" xfId="2467" xr:uid="{00000000-0005-0000-0000-000020070000}"/>
    <cellStyle name="Currency 4 4 4" xfId="443" xr:uid="{00000000-0005-0000-0000-000021070000}"/>
    <cellStyle name="Currency 4 4 4 2" xfId="2468" xr:uid="{00000000-0005-0000-0000-000022070000}"/>
    <cellStyle name="Currency 4 4 4 2 2" xfId="2469" xr:uid="{00000000-0005-0000-0000-000023070000}"/>
    <cellStyle name="Currency 4 4 4 3" xfId="2470" xr:uid="{00000000-0005-0000-0000-000024070000}"/>
    <cellStyle name="Currency 4 4 5" xfId="2471" xr:uid="{00000000-0005-0000-0000-000025070000}"/>
    <cellStyle name="Currency 4 4 5 2" xfId="2472" xr:uid="{00000000-0005-0000-0000-000026070000}"/>
    <cellStyle name="Currency 4 4 6" xfId="2473" xr:uid="{00000000-0005-0000-0000-000027070000}"/>
    <cellStyle name="Currency 4 5" xfId="444" xr:uid="{00000000-0005-0000-0000-000028070000}"/>
    <cellStyle name="Currency 4 5 2" xfId="445" xr:uid="{00000000-0005-0000-0000-000029070000}"/>
    <cellStyle name="Currency 4 5 2 2" xfId="2474" xr:uid="{00000000-0005-0000-0000-00002A070000}"/>
    <cellStyle name="Currency 4 5 2 2 2" xfId="2475" xr:uid="{00000000-0005-0000-0000-00002B070000}"/>
    <cellStyle name="Currency 4 5 2 3" xfId="2476" xr:uid="{00000000-0005-0000-0000-00002C070000}"/>
    <cellStyle name="Currency 4 5 3" xfId="2477" xr:uid="{00000000-0005-0000-0000-00002D070000}"/>
    <cellStyle name="Currency 4 5 3 2" xfId="2478" xr:uid="{00000000-0005-0000-0000-00002E070000}"/>
    <cellStyle name="Currency 4 5 4" xfId="2479" xr:uid="{00000000-0005-0000-0000-00002F070000}"/>
    <cellStyle name="Currency 4 6" xfId="446" xr:uid="{00000000-0005-0000-0000-000030070000}"/>
    <cellStyle name="Currency 4 6 2" xfId="447" xr:uid="{00000000-0005-0000-0000-000031070000}"/>
    <cellStyle name="Currency 4 6 2 2" xfId="2480" xr:uid="{00000000-0005-0000-0000-000032070000}"/>
    <cellStyle name="Currency 4 6 2 2 2" xfId="2481" xr:uid="{00000000-0005-0000-0000-000033070000}"/>
    <cellStyle name="Currency 4 6 2 3" xfId="2482" xr:uid="{00000000-0005-0000-0000-000034070000}"/>
    <cellStyle name="Currency 4 7" xfId="448" xr:uid="{00000000-0005-0000-0000-000035070000}"/>
    <cellStyle name="Currency 4 7 2" xfId="2483" xr:uid="{00000000-0005-0000-0000-000036070000}"/>
    <cellStyle name="Currency 4 7 3" xfId="2484" xr:uid="{00000000-0005-0000-0000-000037070000}"/>
    <cellStyle name="Currency 4 7 3 2" xfId="2485" xr:uid="{00000000-0005-0000-0000-000038070000}"/>
    <cellStyle name="Currency 4 7 4" xfId="2486" xr:uid="{00000000-0005-0000-0000-000039070000}"/>
    <cellStyle name="Currency 4 8" xfId="449" xr:uid="{00000000-0005-0000-0000-00003A070000}"/>
    <cellStyle name="Currency 4 9" xfId="2487" xr:uid="{00000000-0005-0000-0000-00003B070000}"/>
    <cellStyle name="Currency 5" xfId="450" xr:uid="{00000000-0005-0000-0000-00003C070000}"/>
    <cellStyle name="Currency 5 2" xfId="451" xr:uid="{00000000-0005-0000-0000-00003D070000}"/>
    <cellStyle name="Currency 5 2 2" xfId="2488" xr:uid="{00000000-0005-0000-0000-00003E070000}"/>
    <cellStyle name="Currency 5 2 3" xfId="2489" xr:uid="{00000000-0005-0000-0000-00003F070000}"/>
    <cellStyle name="Currency 5 2 3 2" xfId="2490" xr:uid="{00000000-0005-0000-0000-000040070000}"/>
    <cellStyle name="Currency 5 2 4" xfId="2491" xr:uid="{00000000-0005-0000-0000-000041070000}"/>
    <cellStyle name="Currency 5 3" xfId="452" xr:uid="{00000000-0005-0000-0000-000042070000}"/>
    <cellStyle name="Currency 5 3 2" xfId="2492" xr:uid="{00000000-0005-0000-0000-000043070000}"/>
    <cellStyle name="Currency 5 3 2 2" xfId="2493" xr:uid="{00000000-0005-0000-0000-000044070000}"/>
    <cellStyle name="Currency 5 3 3" xfId="2494" xr:uid="{00000000-0005-0000-0000-000045070000}"/>
    <cellStyle name="Currency 5 4" xfId="453" xr:uid="{00000000-0005-0000-0000-000046070000}"/>
    <cellStyle name="Currency 5 5" xfId="454" xr:uid="{00000000-0005-0000-0000-000047070000}"/>
    <cellStyle name="Currency 5 6" xfId="455" xr:uid="{00000000-0005-0000-0000-000048070000}"/>
    <cellStyle name="Currency 6" xfId="456" xr:uid="{00000000-0005-0000-0000-000049070000}"/>
    <cellStyle name="Currency 7" xfId="457" xr:uid="{00000000-0005-0000-0000-00004A070000}"/>
    <cellStyle name="Currency 7 2" xfId="458" xr:uid="{00000000-0005-0000-0000-00004B070000}"/>
    <cellStyle name="Currency 7 2 2" xfId="2495" xr:uid="{00000000-0005-0000-0000-00004C070000}"/>
    <cellStyle name="Currency 7 2 2 2" xfId="2496" xr:uid="{00000000-0005-0000-0000-00004D070000}"/>
    <cellStyle name="Currency 7 2 3" xfId="2497" xr:uid="{00000000-0005-0000-0000-00004E070000}"/>
    <cellStyle name="Currency 7 3" xfId="2498" xr:uid="{00000000-0005-0000-0000-00004F070000}"/>
    <cellStyle name="Currency 7 4" xfId="2499" xr:uid="{00000000-0005-0000-0000-000050070000}"/>
    <cellStyle name="Currency 8" xfId="459" xr:uid="{00000000-0005-0000-0000-000051070000}"/>
    <cellStyle name="Currency 9" xfId="460" xr:uid="{00000000-0005-0000-0000-000052070000}"/>
    <cellStyle name="Currency 9 2" xfId="2500" xr:uid="{00000000-0005-0000-0000-000053070000}"/>
    <cellStyle name="Currency 9 3" xfId="2501" xr:uid="{00000000-0005-0000-0000-000054070000}"/>
    <cellStyle name="Currency 9 3 2" xfId="2502" xr:uid="{00000000-0005-0000-0000-000055070000}"/>
    <cellStyle name="Currency 9 4" xfId="2503" xr:uid="{00000000-0005-0000-0000-000056070000}"/>
    <cellStyle name="Currency0" xfId="461" xr:uid="{00000000-0005-0000-0000-000057070000}"/>
    <cellStyle name="Currency0 2" xfId="462" xr:uid="{00000000-0005-0000-0000-000058070000}"/>
    <cellStyle name="Currency0 3" xfId="463" xr:uid="{00000000-0005-0000-0000-000059070000}"/>
    <cellStyle name="Date" xfId="464" xr:uid="{00000000-0005-0000-0000-00005A070000}"/>
    <cellStyle name="Date 2" xfId="465" xr:uid="{00000000-0005-0000-0000-00005B070000}"/>
    <cellStyle name="Date 3" xfId="466" xr:uid="{00000000-0005-0000-0000-00005C070000}"/>
    <cellStyle name="Explanatory Text 2" xfId="467" xr:uid="{00000000-0005-0000-0000-00005D070000}"/>
    <cellStyle name="Explanatory Text 2 2" xfId="468" xr:uid="{00000000-0005-0000-0000-00005E070000}"/>
    <cellStyle name="Explanatory Text 2 3" xfId="2504" xr:uid="{00000000-0005-0000-0000-00005F070000}"/>
    <cellStyle name="Explanatory Text 2 4" xfId="2505" xr:uid="{00000000-0005-0000-0000-000060070000}"/>
    <cellStyle name="Explanatory Text 2 5" xfId="2506" xr:uid="{00000000-0005-0000-0000-000061070000}"/>
    <cellStyle name="Explanatory Text 2 6" xfId="2507" xr:uid="{00000000-0005-0000-0000-000062070000}"/>
    <cellStyle name="Explanatory Text 2 7" xfId="2508" xr:uid="{00000000-0005-0000-0000-000063070000}"/>
    <cellStyle name="Explanatory Text 2 8" xfId="2509" xr:uid="{00000000-0005-0000-0000-000064070000}"/>
    <cellStyle name="Explanatory Text 2 9" xfId="2510" xr:uid="{00000000-0005-0000-0000-000065070000}"/>
    <cellStyle name="Explanatory Text 3" xfId="469" xr:uid="{00000000-0005-0000-0000-000066070000}"/>
    <cellStyle name="Explanatory Text 3 2" xfId="2511" xr:uid="{00000000-0005-0000-0000-000067070000}"/>
    <cellStyle name="Explanatory Text 4" xfId="470" xr:uid="{00000000-0005-0000-0000-000068070000}"/>
    <cellStyle name="Explanatory Text 4 2" xfId="2512" xr:uid="{00000000-0005-0000-0000-000069070000}"/>
    <cellStyle name="Explanatory Text 5" xfId="471" xr:uid="{00000000-0005-0000-0000-00006A070000}"/>
    <cellStyle name="Explanatory Text 6" xfId="472" xr:uid="{00000000-0005-0000-0000-00006B070000}"/>
    <cellStyle name="Explanatory Text 6 2" xfId="2513" xr:uid="{00000000-0005-0000-0000-00006C070000}"/>
    <cellStyle name="Explanatory Text 7" xfId="2514" xr:uid="{00000000-0005-0000-0000-00006D070000}"/>
    <cellStyle name="Explanatory Text 7 2" xfId="2515" xr:uid="{00000000-0005-0000-0000-00006E070000}"/>
    <cellStyle name="Explanatory Text 8" xfId="28" xr:uid="{00000000-0005-0000-0000-00006F070000}"/>
    <cellStyle name="Fixed" xfId="473" xr:uid="{00000000-0005-0000-0000-000070070000}"/>
    <cellStyle name="Fixed 2" xfId="474" xr:uid="{00000000-0005-0000-0000-000071070000}"/>
    <cellStyle name="Fixed 3" xfId="475" xr:uid="{00000000-0005-0000-0000-000072070000}"/>
    <cellStyle name="Good 2" xfId="476" xr:uid="{00000000-0005-0000-0000-000073070000}"/>
    <cellStyle name="Good 2 2" xfId="477" xr:uid="{00000000-0005-0000-0000-000074070000}"/>
    <cellStyle name="Good 2 3" xfId="2516" xr:uid="{00000000-0005-0000-0000-000075070000}"/>
    <cellStyle name="Good 2 4" xfId="2517" xr:uid="{00000000-0005-0000-0000-000076070000}"/>
    <cellStyle name="Good 2 5" xfId="2518" xr:uid="{00000000-0005-0000-0000-000077070000}"/>
    <cellStyle name="Good 2 6" xfId="2519" xr:uid="{00000000-0005-0000-0000-000078070000}"/>
    <cellStyle name="Good 2 7" xfId="2520" xr:uid="{00000000-0005-0000-0000-000079070000}"/>
    <cellStyle name="Good 2 8" xfId="2521" xr:uid="{00000000-0005-0000-0000-00007A070000}"/>
    <cellStyle name="Good 2 9" xfId="2522" xr:uid="{00000000-0005-0000-0000-00007B070000}"/>
    <cellStyle name="Good 3" xfId="478" xr:uid="{00000000-0005-0000-0000-00007C070000}"/>
    <cellStyle name="Good 3 2" xfId="2523" xr:uid="{00000000-0005-0000-0000-00007D070000}"/>
    <cellStyle name="Good 4" xfId="479" xr:uid="{00000000-0005-0000-0000-00007E070000}"/>
    <cellStyle name="Good 4 2" xfId="2524" xr:uid="{00000000-0005-0000-0000-00007F070000}"/>
    <cellStyle name="Good 5" xfId="480" xr:uid="{00000000-0005-0000-0000-000080070000}"/>
    <cellStyle name="Good 6" xfId="481" xr:uid="{00000000-0005-0000-0000-000081070000}"/>
    <cellStyle name="Good 6 2" xfId="2525" xr:uid="{00000000-0005-0000-0000-000082070000}"/>
    <cellStyle name="Good 7" xfId="482" xr:uid="{00000000-0005-0000-0000-000083070000}"/>
    <cellStyle name="Good 7 2" xfId="2526" xr:uid="{00000000-0005-0000-0000-000084070000}"/>
    <cellStyle name="Good 8" xfId="18" xr:uid="{00000000-0005-0000-0000-000085070000}"/>
    <cellStyle name="Heading 1 10" xfId="6412" xr:uid="{00000000-0005-0000-0000-000086070000}"/>
    <cellStyle name="Heading 1 2" xfId="483" xr:uid="{00000000-0005-0000-0000-000087070000}"/>
    <cellStyle name="Heading 1 2 10" xfId="2527" xr:uid="{00000000-0005-0000-0000-000088070000}"/>
    <cellStyle name="Heading 1 2 2" xfId="484" xr:uid="{00000000-0005-0000-0000-000089070000}"/>
    <cellStyle name="Heading 1 2 3" xfId="2528" xr:uid="{00000000-0005-0000-0000-00008A070000}"/>
    <cellStyle name="Heading 1 2 3 2" xfId="2529" xr:uid="{00000000-0005-0000-0000-00008B070000}"/>
    <cellStyle name="Heading 1 2 3 3" xfId="2530" xr:uid="{00000000-0005-0000-0000-00008C070000}"/>
    <cellStyle name="Heading 1 2 3 4" xfId="2531" xr:uid="{00000000-0005-0000-0000-00008D070000}"/>
    <cellStyle name="Heading 1 2 3 5" xfId="2532" xr:uid="{00000000-0005-0000-0000-00008E070000}"/>
    <cellStyle name="Heading 1 2 3 6" xfId="2533" xr:uid="{00000000-0005-0000-0000-00008F070000}"/>
    <cellStyle name="Heading 1 2 3 7" xfId="2534" xr:uid="{00000000-0005-0000-0000-000090070000}"/>
    <cellStyle name="Heading 1 2 3 8" xfId="2535" xr:uid="{00000000-0005-0000-0000-000091070000}"/>
    <cellStyle name="Heading 1 2 4" xfId="2536" xr:uid="{00000000-0005-0000-0000-000092070000}"/>
    <cellStyle name="Heading 1 2 5" xfId="2537" xr:uid="{00000000-0005-0000-0000-000093070000}"/>
    <cellStyle name="Heading 1 2 6" xfId="2538" xr:uid="{00000000-0005-0000-0000-000094070000}"/>
    <cellStyle name="Heading 1 2 7" xfId="2539" xr:uid="{00000000-0005-0000-0000-000095070000}"/>
    <cellStyle name="Heading 1 2 8" xfId="2540" xr:uid="{00000000-0005-0000-0000-000096070000}"/>
    <cellStyle name="Heading 1 2 9" xfId="2541" xr:uid="{00000000-0005-0000-0000-000097070000}"/>
    <cellStyle name="Heading 1 2_Blood_21months_EURO" xfId="2542" xr:uid="{00000000-0005-0000-0000-000098070000}"/>
    <cellStyle name="Heading 1 3" xfId="485" xr:uid="{00000000-0005-0000-0000-000099070000}"/>
    <cellStyle name="Heading 1 3 2" xfId="2543" xr:uid="{00000000-0005-0000-0000-00009A070000}"/>
    <cellStyle name="Heading 1 3_GEO-H-GPIC 3 months budget_ALLdraft" xfId="2544" xr:uid="{00000000-0005-0000-0000-00009B070000}"/>
    <cellStyle name="Heading 1 4" xfId="486" xr:uid="{00000000-0005-0000-0000-00009C070000}"/>
    <cellStyle name="Heading 1 4 2" xfId="2545" xr:uid="{00000000-0005-0000-0000-00009D070000}"/>
    <cellStyle name="Heading 1 4_GEO-H-GPIC 3 months budget_ALLdraft" xfId="2546" xr:uid="{00000000-0005-0000-0000-00009E070000}"/>
    <cellStyle name="Heading 1 5" xfId="487" xr:uid="{00000000-0005-0000-0000-00009F070000}"/>
    <cellStyle name="Heading 1 6" xfId="488" xr:uid="{00000000-0005-0000-0000-0000A0070000}"/>
    <cellStyle name="Heading 1 6 2" xfId="2547" xr:uid="{00000000-0005-0000-0000-0000A1070000}"/>
    <cellStyle name="Heading 1 7" xfId="489" xr:uid="{00000000-0005-0000-0000-0000A2070000}"/>
    <cellStyle name="Heading 1 7 2" xfId="2548" xr:uid="{00000000-0005-0000-0000-0000A3070000}"/>
    <cellStyle name="Heading 1 7 3" xfId="2549" xr:uid="{00000000-0005-0000-0000-0000A4070000}"/>
    <cellStyle name="Heading 1 7 4" xfId="2550" xr:uid="{00000000-0005-0000-0000-0000A5070000}"/>
    <cellStyle name="Heading 1 8" xfId="490" xr:uid="{00000000-0005-0000-0000-0000A6070000}"/>
    <cellStyle name="Heading 1 9" xfId="14" xr:uid="{00000000-0005-0000-0000-0000A7070000}"/>
    <cellStyle name="Heading 2 10" xfId="6413" xr:uid="{00000000-0005-0000-0000-0000A8070000}"/>
    <cellStyle name="Heading 2 2" xfId="491" xr:uid="{00000000-0005-0000-0000-0000A9070000}"/>
    <cellStyle name="Heading 2 2 10" xfId="2551" xr:uid="{00000000-0005-0000-0000-0000AA070000}"/>
    <cellStyle name="Heading 2 2 11" xfId="2552" xr:uid="{00000000-0005-0000-0000-0000AB070000}"/>
    <cellStyle name="Heading 2 2 2" xfId="492" xr:uid="{00000000-0005-0000-0000-0000AC070000}"/>
    <cellStyle name="Heading 2 2 3" xfId="2553" xr:uid="{00000000-0005-0000-0000-0000AD070000}"/>
    <cellStyle name="Heading 2 2 3 2" xfId="2554" xr:uid="{00000000-0005-0000-0000-0000AE070000}"/>
    <cellStyle name="Heading 2 2 3 3" xfId="2555" xr:uid="{00000000-0005-0000-0000-0000AF070000}"/>
    <cellStyle name="Heading 2 2 3 4" xfId="2556" xr:uid="{00000000-0005-0000-0000-0000B0070000}"/>
    <cellStyle name="Heading 2 2 3 5" xfId="2557" xr:uid="{00000000-0005-0000-0000-0000B1070000}"/>
    <cellStyle name="Heading 2 2 3 6" xfId="2558" xr:uid="{00000000-0005-0000-0000-0000B2070000}"/>
    <cellStyle name="Heading 2 2 3 7" xfId="2559" xr:uid="{00000000-0005-0000-0000-0000B3070000}"/>
    <cellStyle name="Heading 2 2 3 8" xfId="2560" xr:uid="{00000000-0005-0000-0000-0000B4070000}"/>
    <cellStyle name="Heading 2 2 4" xfId="2561" xr:uid="{00000000-0005-0000-0000-0000B5070000}"/>
    <cellStyle name="Heading 2 2 5" xfId="2562" xr:uid="{00000000-0005-0000-0000-0000B6070000}"/>
    <cellStyle name="Heading 2 2 6" xfId="2563" xr:uid="{00000000-0005-0000-0000-0000B7070000}"/>
    <cellStyle name="Heading 2 2 7" xfId="2564" xr:uid="{00000000-0005-0000-0000-0000B8070000}"/>
    <cellStyle name="Heading 2 2 8" xfId="2565" xr:uid="{00000000-0005-0000-0000-0000B9070000}"/>
    <cellStyle name="Heading 2 2 9" xfId="2566" xr:uid="{00000000-0005-0000-0000-0000BA070000}"/>
    <cellStyle name="Heading 2 2_Blood_21months_EURO" xfId="2567" xr:uid="{00000000-0005-0000-0000-0000BB070000}"/>
    <cellStyle name="Heading 2 3" xfId="493" xr:uid="{00000000-0005-0000-0000-0000BC070000}"/>
    <cellStyle name="Heading 2 3 2" xfId="2568" xr:uid="{00000000-0005-0000-0000-0000BD070000}"/>
    <cellStyle name="Heading 2 3 3" xfId="2569" xr:uid="{00000000-0005-0000-0000-0000BE070000}"/>
    <cellStyle name="Heading 2 3_GEO-H-GPIC 3 months budget_ALLdraft" xfId="2570" xr:uid="{00000000-0005-0000-0000-0000BF070000}"/>
    <cellStyle name="Heading 2 4" xfId="494" xr:uid="{00000000-0005-0000-0000-0000C0070000}"/>
    <cellStyle name="Heading 2 4 2" xfId="2571" xr:uid="{00000000-0005-0000-0000-0000C1070000}"/>
    <cellStyle name="Heading 2 4_GEO-H-GPIC 3 months budget_ALLdraft" xfId="2572" xr:uid="{00000000-0005-0000-0000-0000C2070000}"/>
    <cellStyle name="Heading 2 5" xfId="495" xr:uid="{00000000-0005-0000-0000-0000C3070000}"/>
    <cellStyle name="Heading 2 6" xfId="496" xr:uid="{00000000-0005-0000-0000-0000C4070000}"/>
    <cellStyle name="Heading 2 6 2" xfId="2573" xr:uid="{00000000-0005-0000-0000-0000C5070000}"/>
    <cellStyle name="Heading 2 7" xfId="497" xr:uid="{00000000-0005-0000-0000-0000C6070000}"/>
    <cellStyle name="Heading 2 7 2" xfId="2574" xr:uid="{00000000-0005-0000-0000-0000C7070000}"/>
    <cellStyle name="Heading 2 7 3" xfId="2575" xr:uid="{00000000-0005-0000-0000-0000C8070000}"/>
    <cellStyle name="Heading 2 7 4" xfId="2576" xr:uid="{00000000-0005-0000-0000-0000C9070000}"/>
    <cellStyle name="Heading 2 8" xfId="498" xr:uid="{00000000-0005-0000-0000-0000CA070000}"/>
    <cellStyle name="Heading 2 9" xfId="15" xr:uid="{00000000-0005-0000-0000-0000CB070000}"/>
    <cellStyle name="Heading 3 2" xfId="499" xr:uid="{00000000-0005-0000-0000-0000CC070000}"/>
    <cellStyle name="Heading 3 2 10" xfId="2577" xr:uid="{00000000-0005-0000-0000-0000CD070000}"/>
    <cellStyle name="Heading 3 2 2" xfId="500" xr:uid="{00000000-0005-0000-0000-0000CE070000}"/>
    <cellStyle name="Heading 3 2 3" xfId="2578" xr:uid="{00000000-0005-0000-0000-0000CF070000}"/>
    <cellStyle name="Heading 3 2 3 2" xfId="2579" xr:uid="{00000000-0005-0000-0000-0000D0070000}"/>
    <cellStyle name="Heading 3 2 3 3" xfId="2580" xr:uid="{00000000-0005-0000-0000-0000D1070000}"/>
    <cellStyle name="Heading 3 2 3 4" xfId="2581" xr:uid="{00000000-0005-0000-0000-0000D2070000}"/>
    <cellStyle name="Heading 3 2 3 5" xfId="2582" xr:uid="{00000000-0005-0000-0000-0000D3070000}"/>
    <cellStyle name="Heading 3 2 3 6" xfId="2583" xr:uid="{00000000-0005-0000-0000-0000D4070000}"/>
    <cellStyle name="Heading 3 2 3 7" xfId="2584" xr:uid="{00000000-0005-0000-0000-0000D5070000}"/>
    <cellStyle name="Heading 3 2 3 8" xfId="2585" xr:uid="{00000000-0005-0000-0000-0000D6070000}"/>
    <cellStyle name="Heading 3 2 4" xfId="2586" xr:uid="{00000000-0005-0000-0000-0000D7070000}"/>
    <cellStyle name="Heading 3 2 5" xfId="2587" xr:uid="{00000000-0005-0000-0000-0000D8070000}"/>
    <cellStyle name="Heading 3 2 6" xfId="2588" xr:uid="{00000000-0005-0000-0000-0000D9070000}"/>
    <cellStyle name="Heading 3 2 7" xfId="2589" xr:uid="{00000000-0005-0000-0000-0000DA070000}"/>
    <cellStyle name="Heading 3 2 8" xfId="2590" xr:uid="{00000000-0005-0000-0000-0000DB070000}"/>
    <cellStyle name="Heading 3 2 9" xfId="2591" xr:uid="{00000000-0005-0000-0000-0000DC070000}"/>
    <cellStyle name="Heading 3 2_Blood_21months_EURO" xfId="2592" xr:uid="{00000000-0005-0000-0000-0000DD070000}"/>
    <cellStyle name="Heading 3 3" xfId="501" xr:uid="{00000000-0005-0000-0000-0000DE070000}"/>
    <cellStyle name="Heading 3 3 2" xfId="2593" xr:uid="{00000000-0005-0000-0000-0000DF070000}"/>
    <cellStyle name="Heading 3 3_GEO-H-GPIC 3 months budget_ALLdraft" xfId="2594" xr:uid="{00000000-0005-0000-0000-0000E0070000}"/>
    <cellStyle name="Heading 3 4" xfId="502" xr:uid="{00000000-0005-0000-0000-0000E1070000}"/>
    <cellStyle name="Heading 3 4 2" xfId="2595" xr:uid="{00000000-0005-0000-0000-0000E2070000}"/>
    <cellStyle name="Heading 3 4_GEO-H-GPIC 3 months budget_ALLdraft" xfId="2596" xr:uid="{00000000-0005-0000-0000-0000E3070000}"/>
    <cellStyle name="Heading 3 5" xfId="503" xr:uid="{00000000-0005-0000-0000-0000E4070000}"/>
    <cellStyle name="Heading 3 6" xfId="504" xr:uid="{00000000-0005-0000-0000-0000E5070000}"/>
    <cellStyle name="Heading 3 6 2" xfId="2597" xr:uid="{00000000-0005-0000-0000-0000E6070000}"/>
    <cellStyle name="Heading 3 7" xfId="505" xr:uid="{00000000-0005-0000-0000-0000E7070000}"/>
    <cellStyle name="Heading 3 7 2" xfId="2598" xr:uid="{00000000-0005-0000-0000-0000E8070000}"/>
    <cellStyle name="Heading 3 8" xfId="16" xr:uid="{00000000-0005-0000-0000-0000E9070000}"/>
    <cellStyle name="Heading 3 9" xfId="6414" xr:uid="{00000000-0005-0000-0000-0000EA070000}"/>
    <cellStyle name="Heading 4 2" xfId="506" xr:uid="{00000000-0005-0000-0000-0000EB070000}"/>
    <cellStyle name="Heading 4 2 10" xfId="2599" xr:uid="{00000000-0005-0000-0000-0000EC070000}"/>
    <cellStyle name="Heading 4 2 2" xfId="507" xr:uid="{00000000-0005-0000-0000-0000ED070000}"/>
    <cellStyle name="Heading 4 2 3" xfId="2600" xr:uid="{00000000-0005-0000-0000-0000EE070000}"/>
    <cellStyle name="Heading 4 2 3 2" xfId="2601" xr:uid="{00000000-0005-0000-0000-0000EF070000}"/>
    <cellStyle name="Heading 4 2 3 3" xfId="2602" xr:uid="{00000000-0005-0000-0000-0000F0070000}"/>
    <cellStyle name="Heading 4 2 3 4" xfId="2603" xr:uid="{00000000-0005-0000-0000-0000F1070000}"/>
    <cellStyle name="Heading 4 2 3 5" xfId="2604" xr:uid="{00000000-0005-0000-0000-0000F2070000}"/>
    <cellStyle name="Heading 4 2 3 6" xfId="2605" xr:uid="{00000000-0005-0000-0000-0000F3070000}"/>
    <cellStyle name="Heading 4 2 3 7" xfId="2606" xr:uid="{00000000-0005-0000-0000-0000F4070000}"/>
    <cellStyle name="Heading 4 2 3 8" xfId="2607" xr:uid="{00000000-0005-0000-0000-0000F5070000}"/>
    <cellStyle name="Heading 4 2 4" xfId="2608" xr:uid="{00000000-0005-0000-0000-0000F6070000}"/>
    <cellStyle name="Heading 4 2 5" xfId="2609" xr:uid="{00000000-0005-0000-0000-0000F7070000}"/>
    <cellStyle name="Heading 4 2 6" xfId="2610" xr:uid="{00000000-0005-0000-0000-0000F8070000}"/>
    <cellStyle name="Heading 4 2 7" xfId="2611" xr:uid="{00000000-0005-0000-0000-0000F9070000}"/>
    <cellStyle name="Heading 4 2 8" xfId="2612" xr:uid="{00000000-0005-0000-0000-0000FA070000}"/>
    <cellStyle name="Heading 4 2 9" xfId="2613" xr:uid="{00000000-0005-0000-0000-0000FB070000}"/>
    <cellStyle name="Heading 4 2_Blood_21months_EURO" xfId="2614" xr:uid="{00000000-0005-0000-0000-0000FC070000}"/>
    <cellStyle name="Heading 4 3" xfId="508" xr:uid="{00000000-0005-0000-0000-0000FD070000}"/>
    <cellStyle name="Heading 4 3 2" xfId="2615" xr:uid="{00000000-0005-0000-0000-0000FE070000}"/>
    <cellStyle name="Heading 4 4" xfId="509" xr:uid="{00000000-0005-0000-0000-0000FF070000}"/>
    <cellStyle name="Heading 4 4 2" xfId="2616" xr:uid="{00000000-0005-0000-0000-000000080000}"/>
    <cellStyle name="Heading 4 5" xfId="510" xr:uid="{00000000-0005-0000-0000-000001080000}"/>
    <cellStyle name="Heading 4 6" xfId="511" xr:uid="{00000000-0005-0000-0000-000002080000}"/>
    <cellStyle name="Heading 4 6 2" xfId="2617" xr:uid="{00000000-0005-0000-0000-000003080000}"/>
    <cellStyle name="Heading 4 7" xfId="512" xr:uid="{00000000-0005-0000-0000-000004080000}"/>
    <cellStyle name="Heading 4 7 2" xfId="2618" xr:uid="{00000000-0005-0000-0000-000005080000}"/>
    <cellStyle name="Heading 4 8" xfId="17" xr:uid="{00000000-0005-0000-0000-000006080000}"/>
    <cellStyle name="Heading 4 9" xfId="6415" xr:uid="{00000000-0005-0000-0000-000007080000}"/>
    <cellStyle name="Hyperlink 2" xfId="2619" xr:uid="{00000000-0005-0000-0000-000009080000}"/>
    <cellStyle name="Hyperlink 3" xfId="2620" xr:uid="{00000000-0005-0000-0000-00000A080000}"/>
    <cellStyle name="Input 2" xfId="513" xr:uid="{00000000-0005-0000-0000-00000B080000}"/>
    <cellStyle name="Input 2 10" xfId="6436" xr:uid="{00000000-0005-0000-0000-00000C080000}"/>
    <cellStyle name="Input 2 2" xfId="514" xr:uid="{00000000-0005-0000-0000-00000D080000}"/>
    <cellStyle name="Input 2 2 2" xfId="6437" xr:uid="{00000000-0005-0000-0000-00000E080000}"/>
    <cellStyle name="Input 2 3" xfId="2621" xr:uid="{00000000-0005-0000-0000-00000F080000}"/>
    <cellStyle name="Input 2 3 2" xfId="6481" xr:uid="{00000000-0005-0000-0000-000010080000}"/>
    <cellStyle name="Input 2 4" xfId="2622" xr:uid="{00000000-0005-0000-0000-000011080000}"/>
    <cellStyle name="Input 2 4 2" xfId="6482" xr:uid="{00000000-0005-0000-0000-000012080000}"/>
    <cellStyle name="Input 2 5" xfId="2623" xr:uid="{00000000-0005-0000-0000-000013080000}"/>
    <cellStyle name="Input 2 5 2" xfId="6483" xr:uid="{00000000-0005-0000-0000-000014080000}"/>
    <cellStyle name="Input 2 6" xfId="2624" xr:uid="{00000000-0005-0000-0000-000015080000}"/>
    <cellStyle name="Input 2 6 2" xfId="6484" xr:uid="{00000000-0005-0000-0000-000016080000}"/>
    <cellStyle name="Input 2 7" xfId="2625" xr:uid="{00000000-0005-0000-0000-000017080000}"/>
    <cellStyle name="Input 2 7 2" xfId="6485" xr:uid="{00000000-0005-0000-0000-000018080000}"/>
    <cellStyle name="Input 2 8" xfId="2626" xr:uid="{00000000-0005-0000-0000-000019080000}"/>
    <cellStyle name="Input 2 8 2" xfId="6486" xr:uid="{00000000-0005-0000-0000-00001A080000}"/>
    <cellStyle name="Input 2 9" xfId="2627" xr:uid="{00000000-0005-0000-0000-00001B080000}"/>
    <cellStyle name="Input 2 9 2" xfId="6487" xr:uid="{00000000-0005-0000-0000-00001C080000}"/>
    <cellStyle name="Input 2_Blood_21months_EURO" xfId="2628" xr:uid="{00000000-0005-0000-0000-00001D080000}"/>
    <cellStyle name="Input 3" xfId="515" xr:uid="{00000000-0005-0000-0000-00001E080000}"/>
    <cellStyle name="Input 3 2" xfId="2629" xr:uid="{00000000-0005-0000-0000-00001F080000}"/>
    <cellStyle name="Input 3 2 2" xfId="6488" xr:uid="{00000000-0005-0000-0000-000020080000}"/>
    <cellStyle name="Input 3 3" xfId="6438" xr:uid="{00000000-0005-0000-0000-000021080000}"/>
    <cellStyle name="Input 3_GEO-H-GPIC 3 months budget_ALLdraft" xfId="2630" xr:uid="{00000000-0005-0000-0000-000022080000}"/>
    <cellStyle name="Input 4" xfId="516" xr:uid="{00000000-0005-0000-0000-000023080000}"/>
    <cellStyle name="Input 4 2" xfId="2631" xr:uid="{00000000-0005-0000-0000-000024080000}"/>
    <cellStyle name="Input 4 2 2" xfId="6489" xr:uid="{00000000-0005-0000-0000-000025080000}"/>
    <cellStyle name="Input 4 3" xfId="6439" xr:uid="{00000000-0005-0000-0000-000026080000}"/>
    <cellStyle name="Input 4_GEO-H-GPIC 3 months budget_ALLdraft" xfId="2632" xr:uid="{00000000-0005-0000-0000-000027080000}"/>
    <cellStyle name="Input 5" xfId="517" xr:uid="{00000000-0005-0000-0000-000028080000}"/>
    <cellStyle name="Input 5 2" xfId="6440" xr:uid="{00000000-0005-0000-0000-000029080000}"/>
    <cellStyle name="Input 6" xfId="518" xr:uid="{00000000-0005-0000-0000-00002A080000}"/>
    <cellStyle name="Input 6 2" xfId="2633" xr:uid="{00000000-0005-0000-0000-00002B080000}"/>
    <cellStyle name="Input 6 2 2" xfId="6490" xr:uid="{00000000-0005-0000-0000-00002C080000}"/>
    <cellStyle name="Input 6 3" xfId="6441" xr:uid="{00000000-0005-0000-0000-00002D080000}"/>
    <cellStyle name="Input 7" xfId="519" xr:uid="{00000000-0005-0000-0000-00002E080000}"/>
    <cellStyle name="Input 7 2" xfId="2634" xr:uid="{00000000-0005-0000-0000-00002F080000}"/>
    <cellStyle name="Input 7 2 2" xfId="6491" xr:uid="{00000000-0005-0000-0000-000030080000}"/>
    <cellStyle name="Input 7 3" xfId="6442" xr:uid="{00000000-0005-0000-0000-000031080000}"/>
    <cellStyle name="Input 8" xfId="21" xr:uid="{00000000-0005-0000-0000-000032080000}"/>
    <cellStyle name="Input 9" xfId="6416" xr:uid="{00000000-0005-0000-0000-000033080000}"/>
    <cellStyle name="Linked Cell 2" xfId="520" xr:uid="{00000000-0005-0000-0000-000034080000}"/>
    <cellStyle name="Linked Cell 2 2" xfId="521" xr:uid="{00000000-0005-0000-0000-000035080000}"/>
    <cellStyle name="Linked Cell 2 3" xfId="2635" xr:uid="{00000000-0005-0000-0000-000036080000}"/>
    <cellStyle name="Linked Cell 2 4" xfId="2636" xr:uid="{00000000-0005-0000-0000-000037080000}"/>
    <cellStyle name="Linked Cell 2 5" xfId="2637" xr:uid="{00000000-0005-0000-0000-000038080000}"/>
    <cellStyle name="Linked Cell 2 6" xfId="2638" xr:uid="{00000000-0005-0000-0000-000039080000}"/>
    <cellStyle name="Linked Cell 2 7" xfId="2639" xr:uid="{00000000-0005-0000-0000-00003A080000}"/>
    <cellStyle name="Linked Cell 2 8" xfId="2640" xr:uid="{00000000-0005-0000-0000-00003B080000}"/>
    <cellStyle name="Linked Cell 2 9" xfId="2641" xr:uid="{00000000-0005-0000-0000-00003C080000}"/>
    <cellStyle name="Linked Cell 2_Blood_21months_EURO" xfId="2642" xr:uid="{00000000-0005-0000-0000-00003D080000}"/>
    <cellStyle name="Linked Cell 3" xfId="522" xr:uid="{00000000-0005-0000-0000-00003E080000}"/>
    <cellStyle name="Linked Cell 3 2" xfId="2643" xr:uid="{00000000-0005-0000-0000-00003F080000}"/>
    <cellStyle name="Linked Cell 3_GEO-H-GPIC 3 months budget_ALLdraft" xfId="2644" xr:uid="{00000000-0005-0000-0000-000040080000}"/>
    <cellStyle name="Linked Cell 4" xfId="523" xr:uid="{00000000-0005-0000-0000-000041080000}"/>
    <cellStyle name="Linked Cell 4 2" xfId="2645" xr:uid="{00000000-0005-0000-0000-000042080000}"/>
    <cellStyle name="Linked Cell 4_GEO-H-GPIC 3 months budget_ALLdraft" xfId="2646" xr:uid="{00000000-0005-0000-0000-000043080000}"/>
    <cellStyle name="Linked Cell 5" xfId="524" xr:uid="{00000000-0005-0000-0000-000044080000}"/>
    <cellStyle name="Linked Cell 6" xfId="525" xr:uid="{00000000-0005-0000-0000-000045080000}"/>
    <cellStyle name="Linked Cell 6 2" xfId="2647" xr:uid="{00000000-0005-0000-0000-000046080000}"/>
    <cellStyle name="Linked Cell 7" xfId="526" xr:uid="{00000000-0005-0000-0000-000047080000}"/>
    <cellStyle name="Linked Cell 7 2" xfId="2648" xr:uid="{00000000-0005-0000-0000-000048080000}"/>
    <cellStyle name="Linked Cell 8" xfId="24" xr:uid="{00000000-0005-0000-0000-000049080000}"/>
    <cellStyle name="Linked Cell 9" xfId="6419" xr:uid="{00000000-0005-0000-0000-00004A080000}"/>
    <cellStyle name="Milliers 2" xfId="527" xr:uid="{00000000-0005-0000-0000-00004B080000}"/>
    <cellStyle name="Milliers 2 2" xfId="528" xr:uid="{00000000-0005-0000-0000-00004C080000}"/>
    <cellStyle name="Milliers 3" xfId="529" xr:uid="{00000000-0005-0000-0000-00004D080000}"/>
    <cellStyle name="Monétaire 2" xfId="530" xr:uid="{00000000-0005-0000-0000-00004E080000}"/>
    <cellStyle name="Monétaire 2 2" xfId="531" xr:uid="{00000000-0005-0000-0000-00004F080000}"/>
    <cellStyle name="Monétaire 3" xfId="532" xr:uid="{00000000-0005-0000-0000-000050080000}"/>
    <cellStyle name="Neutral 2" xfId="533" xr:uid="{00000000-0005-0000-0000-000051080000}"/>
    <cellStyle name="Neutral 2 2" xfId="534" xr:uid="{00000000-0005-0000-0000-000052080000}"/>
    <cellStyle name="Neutral 2 3" xfId="2649" xr:uid="{00000000-0005-0000-0000-000053080000}"/>
    <cellStyle name="Neutral 2 4" xfId="2650" xr:uid="{00000000-0005-0000-0000-000054080000}"/>
    <cellStyle name="Neutral 2 5" xfId="2651" xr:uid="{00000000-0005-0000-0000-000055080000}"/>
    <cellStyle name="Neutral 2 6" xfId="2652" xr:uid="{00000000-0005-0000-0000-000056080000}"/>
    <cellStyle name="Neutral 2 7" xfId="2653" xr:uid="{00000000-0005-0000-0000-000057080000}"/>
    <cellStyle name="Neutral 2 8" xfId="2654" xr:uid="{00000000-0005-0000-0000-000058080000}"/>
    <cellStyle name="Neutral 2 9" xfId="2655" xr:uid="{00000000-0005-0000-0000-000059080000}"/>
    <cellStyle name="Neutral 3" xfId="535" xr:uid="{00000000-0005-0000-0000-00005A080000}"/>
    <cellStyle name="Neutral 3 2" xfId="2656" xr:uid="{00000000-0005-0000-0000-00005B080000}"/>
    <cellStyle name="Neutral 4" xfId="536" xr:uid="{00000000-0005-0000-0000-00005C080000}"/>
    <cellStyle name="Neutral 4 2" xfId="2657" xr:uid="{00000000-0005-0000-0000-00005D080000}"/>
    <cellStyle name="Neutral 5" xfId="537" xr:uid="{00000000-0005-0000-0000-00005E080000}"/>
    <cellStyle name="Neutral 6" xfId="538" xr:uid="{00000000-0005-0000-0000-00005F080000}"/>
    <cellStyle name="Neutral 6 2" xfId="2658" xr:uid="{00000000-0005-0000-0000-000060080000}"/>
    <cellStyle name="Neutral 7" xfId="539" xr:uid="{00000000-0005-0000-0000-000061080000}"/>
    <cellStyle name="Neutral 7 2" xfId="2659" xr:uid="{00000000-0005-0000-0000-000062080000}"/>
    <cellStyle name="Neutral 8" xfId="20" xr:uid="{00000000-0005-0000-0000-000063080000}"/>
    <cellStyle name="Normal" xfId="0" builtinId="0"/>
    <cellStyle name="Normal - Style1" xfId="540" xr:uid="{00000000-0005-0000-0000-000065080000}"/>
    <cellStyle name="Normal 10" xfId="57" xr:uid="{00000000-0005-0000-0000-000066080000}"/>
    <cellStyle name="Normal 10 2" xfId="541" xr:uid="{00000000-0005-0000-0000-000067080000}"/>
    <cellStyle name="Normal 10 3" xfId="542" xr:uid="{00000000-0005-0000-0000-000068080000}"/>
    <cellStyle name="Normal 10 4" xfId="543" xr:uid="{00000000-0005-0000-0000-000069080000}"/>
    <cellStyle name="Normal 10 5" xfId="544" xr:uid="{00000000-0005-0000-0000-00006A080000}"/>
    <cellStyle name="Normal 10 5 2" xfId="2660" xr:uid="{00000000-0005-0000-0000-00006B080000}"/>
    <cellStyle name="Normal 10 5 2 2" xfId="11" xr:uid="{00000000-0005-0000-0000-00006C080000}"/>
    <cellStyle name="Normal 100" xfId="2661" xr:uid="{00000000-0005-0000-0000-00006D080000}"/>
    <cellStyle name="Normal 101" xfId="2662" xr:uid="{00000000-0005-0000-0000-00006E080000}"/>
    <cellStyle name="Normal 102" xfId="2663" xr:uid="{00000000-0005-0000-0000-00006F080000}"/>
    <cellStyle name="Normal 103" xfId="2664" xr:uid="{00000000-0005-0000-0000-000070080000}"/>
    <cellStyle name="Normal 104" xfId="2665" xr:uid="{00000000-0005-0000-0000-000071080000}"/>
    <cellStyle name="Normal 104 2" xfId="2666" xr:uid="{00000000-0005-0000-0000-000072080000}"/>
    <cellStyle name="Normal 104 3" xfId="2667" xr:uid="{00000000-0005-0000-0000-000073080000}"/>
    <cellStyle name="Normal 105" xfId="2668" xr:uid="{00000000-0005-0000-0000-000074080000}"/>
    <cellStyle name="Normal 105 2" xfId="2669" xr:uid="{00000000-0005-0000-0000-000075080000}"/>
    <cellStyle name="Normal 105 3" xfId="2670" xr:uid="{00000000-0005-0000-0000-000076080000}"/>
    <cellStyle name="Normal 106" xfId="2671" xr:uid="{00000000-0005-0000-0000-000077080000}"/>
    <cellStyle name="Normal 106 2" xfId="2672" xr:uid="{00000000-0005-0000-0000-000078080000}"/>
    <cellStyle name="Normal 106 3" xfId="2673" xr:uid="{00000000-0005-0000-0000-000079080000}"/>
    <cellStyle name="Normal 107" xfId="2674" xr:uid="{00000000-0005-0000-0000-00007A080000}"/>
    <cellStyle name="Normal 107 2" xfId="2675" xr:uid="{00000000-0005-0000-0000-00007B080000}"/>
    <cellStyle name="Normal 107 3" xfId="2676" xr:uid="{00000000-0005-0000-0000-00007C080000}"/>
    <cellStyle name="Normal 108" xfId="2677" xr:uid="{00000000-0005-0000-0000-00007D080000}"/>
    <cellStyle name="Normal 108 2" xfId="2678" xr:uid="{00000000-0005-0000-0000-00007E080000}"/>
    <cellStyle name="Normal 108 3" xfId="2679" xr:uid="{00000000-0005-0000-0000-00007F080000}"/>
    <cellStyle name="Normal 109" xfId="2680" xr:uid="{00000000-0005-0000-0000-000080080000}"/>
    <cellStyle name="Normal 11" xfId="545" xr:uid="{00000000-0005-0000-0000-000081080000}"/>
    <cellStyle name="Normal 11 2" xfId="546" xr:uid="{00000000-0005-0000-0000-000082080000}"/>
    <cellStyle name="Normal 11 2 2" xfId="547" xr:uid="{00000000-0005-0000-0000-000083080000}"/>
    <cellStyle name="Normal 11 2 2 2" xfId="548" xr:uid="{00000000-0005-0000-0000-000084080000}"/>
    <cellStyle name="Normal 11 2 2 2 2" xfId="2681" xr:uid="{00000000-0005-0000-0000-000085080000}"/>
    <cellStyle name="Normal 11 2 2 2 2 2" xfId="2682" xr:uid="{00000000-0005-0000-0000-000086080000}"/>
    <cellStyle name="Normal 11 2 2 2 3" xfId="2683" xr:uid="{00000000-0005-0000-0000-000087080000}"/>
    <cellStyle name="Normal 11 2 2 3" xfId="2684" xr:uid="{00000000-0005-0000-0000-000088080000}"/>
    <cellStyle name="Normal 11 2 2 3 2" xfId="2685" xr:uid="{00000000-0005-0000-0000-000089080000}"/>
    <cellStyle name="Normal 11 2 2 4" xfId="2686" xr:uid="{00000000-0005-0000-0000-00008A080000}"/>
    <cellStyle name="Normal 11 2 3" xfId="549" xr:uid="{00000000-0005-0000-0000-00008B080000}"/>
    <cellStyle name="Normal 11 2 3 2" xfId="550" xr:uid="{00000000-0005-0000-0000-00008C080000}"/>
    <cellStyle name="Normal 11 2 3 2 2" xfId="2687" xr:uid="{00000000-0005-0000-0000-00008D080000}"/>
    <cellStyle name="Normal 11 2 3 2 2 2" xfId="2688" xr:uid="{00000000-0005-0000-0000-00008E080000}"/>
    <cellStyle name="Normal 11 2 3 2 3" xfId="2689" xr:uid="{00000000-0005-0000-0000-00008F080000}"/>
    <cellStyle name="Normal 11 2 3 3" xfId="2690" xr:uid="{00000000-0005-0000-0000-000090080000}"/>
    <cellStyle name="Normal 11 2 3 3 2" xfId="2691" xr:uid="{00000000-0005-0000-0000-000091080000}"/>
    <cellStyle name="Normal 11 2 3 4" xfId="2692" xr:uid="{00000000-0005-0000-0000-000092080000}"/>
    <cellStyle name="Normal 11 2 4" xfId="551" xr:uid="{00000000-0005-0000-0000-000093080000}"/>
    <cellStyle name="Normal 11 2 4 2" xfId="2693" xr:uid="{00000000-0005-0000-0000-000094080000}"/>
    <cellStyle name="Normal 11 2 4 2 2" xfId="2694" xr:uid="{00000000-0005-0000-0000-000095080000}"/>
    <cellStyle name="Normal 11 2 4 3" xfId="2695" xr:uid="{00000000-0005-0000-0000-000096080000}"/>
    <cellStyle name="Normal 11 2 5" xfId="2696" xr:uid="{00000000-0005-0000-0000-000097080000}"/>
    <cellStyle name="Normal 11 2 5 2" xfId="2697" xr:uid="{00000000-0005-0000-0000-000098080000}"/>
    <cellStyle name="Normal 11 2 6" xfId="2698" xr:uid="{00000000-0005-0000-0000-000099080000}"/>
    <cellStyle name="Normal 11 3" xfId="552" xr:uid="{00000000-0005-0000-0000-00009A080000}"/>
    <cellStyle name="Normal 11 3 2" xfId="553" xr:uid="{00000000-0005-0000-0000-00009B080000}"/>
    <cellStyle name="Normal 11 3 2 2" xfId="554" xr:uid="{00000000-0005-0000-0000-00009C080000}"/>
    <cellStyle name="Normal 11 3 2 2 2" xfId="2699" xr:uid="{00000000-0005-0000-0000-00009D080000}"/>
    <cellStyle name="Normal 11 3 2 2 2 2" xfId="2700" xr:uid="{00000000-0005-0000-0000-00009E080000}"/>
    <cellStyle name="Normal 11 3 2 2 3" xfId="2701" xr:uid="{00000000-0005-0000-0000-00009F080000}"/>
    <cellStyle name="Normal 11 3 2 3" xfId="2702" xr:uid="{00000000-0005-0000-0000-0000A0080000}"/>
    <cellStyle name="Normal 11 3 2 3 2" xfId="2703" xr:uid="{00000000-0005-0000-0000-0000A1080000}"/>
    <cellStyle name="Normal 11 3 2 4" xfId="2704" xr:uid="{00000000-0005-0000-0000-0000A2080000}"/>
    <cellStyle name="Normal 11 3 3" xfId="555" xr:uid="{00000000-0005-0000-0000-0000A3080000}"/>
    <cellStyle name="Normal 11 3 3 2" xfId="556" xr:uid="{00000000-0005-0000-0000-0000A4080000}"/>
    <cellStyle name="Normal 11 3 3 2 2" xfId="2705" xr:uid="{00000000-0005-0000-0000-0000A5080000}"/>
    <cellStyle name="Normal 11 3 3 2 2 2" xfId="2706" xr:uid="{00000000-0005-0000-0000-0000A6080000}"/>
    <cellStyle name="Normal 11 3 3 2 3" xfId="2707" xr:uid="{00000000-0005-0000-0000-0000A7080000}"/>
    <cellStyle name="Normal 11 3 3 3" xfId="2708" xr:uid="{00000000-0005-0000-0000-0000A8080000}"/>
    <cellStyle name="Normal 11 3 3 3 2" xfId="2709" xr:uid="{00000000-0005-0000-0000-0000A9080000}"/>
    <cellStyle name="Normal 11 3 3 4" xfId="2710" xr:uid="{00000000-0005-0000-0000-0000AA080000}"/>
    <cellStyle name="Normal 11 3 4" xfId="557" xr:uid="{00000000-0005-0000-0000-0000AB080000}"/>
    <cellStyle name="Normal 11 3 4 2" xfId="2711" xr:uid="{00000000-0005-0000-0000-0000AC080000}"/>
    <cellStyle name="Normal 11 3 4 2 2" xfId="2712" xr:uid="{00000000-0005-0000-0000-0000AD080000}"/>
    <cellStyle name="Normal 11 3 4 3" xfId="2713" xr:uid="{00000000-0005-0000-0000-0000AE080000}"/>
    <cellStyle name="Normal 11 3 5" xfId="2714" xr:uid="{00000000-0005-0000-0000-0000AF080000}"/>
    <cellStyle name="Normal 11 3 5 2" xfId="2715" xr:uid="{00000000-0005-0000-0000-0000B0080000}"/>
    <cellStyle name="Normal 11 3 6" xfId="2716" xr:uid="{00000000-0005-0000-0000-0000B1080000}"/>
    <cellStyle name="Normal 11 4" xfId="558" xr:uid="{00000000-0005-0000-0000-0000B2080000}"/>
    <cellStyle name="Normal 11 4 2" xfId="559" xr:uid="{00000000-0005-0000-0000-0000B3080000}"/>
    <cellStyle name="Normal 11 4 2 2" xfId="560" xr:uid="{00000000-0005-0000-0000-0000B4080000}"/>
    <cellStyle name="Normal 11 4 2 2 2" xfId="2717" xr:uid="{00000000-0005-0000-0000-0000B5080000}"/>
    <cellStyle name="Normal 11 4 2 2 2 2" xfId="2718" xr:uid="{00000000-0005-0000-0000-0000B6080000}"/>
    <cellStyle name="Normal 11 4 2 2 3" xfId="2719" xr:uid="{00000000-0005-0000-0000-0000B7080000}"/>
    <cellStyle name="Normal 11 4 2 3" xfId="2720" xr:uid="{00000000-0005-0000-0000-0000B8080000}"/>
    <cellStyle name="Normal 11 4 2 3 2" xfId="2721" xr:uid="{00000000-0005-0000-0000-0000B9080000}"/>
    <cellStyle name="Normal 11 4 2 4" xfId="2722" xr:uid="{00000000-0005-0000-0000-0000BA080000}"/>
    <cellStyle name="Normal 11 4 3" xfId="561" xr:uid="{00000000-0005-0000-0000-0000BB080000}"/>
    <cellStyle name="Normal 11 4 3 2" xfId="562" xr:uid="{00000000-0005-0000-0000-0000BC080000}"/>
    <cellStyle name="Normal 11 4 3 2 2" xfId="2723" xr:uid="{00000000-0005-0000-0000-0000BD080000}"/>
    <cellStyle name="Normal 11 4 3 2 2 2" xfId="2724" xr:uid="{00000000-0005-0000-0000-0000BE080000}"/>
    <cellStyle name="Normal 11 4 3 2 3" xfId="2725" xr:uid="{00000000-0005-0000-0000-0000BF080000}"/>
    <cellStyle name="Normal 11 4 3 3" xfId="2726" xr:uid="{00000000-0005-0000-0000-0000C0080000}"/>
    <cellStyle name="Normal 11 4 3 3 2" xfId="2727" xr:uid="{00000000-0005-0000-0000-0000C1080000}"/>
    <cellStyle name="Normal 11 4 3 4" xfId="2728" xr:uid="{00000000-0005-0000-0000-0000C2080000}"/>
    <cellStyle name="Normal 11 4 4" xfId="563" xr:uid="{00000000-0005-0000-0000-0000C3080000}"/>
    <cellStyle name="Normal 11 4 4 2" xfId="2729" xr:uid="{00000000-0005-0000-0000-0000C4080000}"/>
    <cellStyle name="Normal 11 4 4 2 2" xfId="2730" xr:uid="{00000000-0005-0000-0000-0000C5080000}"/>
    <cellStyle name="Normal 11 4 4 3" xfId="2731" xr:uid="{00000000-0005-0000-0000-0000C6080000}"/>
    <cellStyle name="Normal 11 4 5" xfId="2732" xr:uid="{00000000-0005-0000-0000-0000C7080000}"/>
    <cellStyle name="Normal 11 4 5 2" xfId="2733" xr:uid="{00000000-0005-0000-0000-0000C8080000}"/>
    <cellStyle name="Normal 11 4 6" xfId="2734" xr:uid="{00000000-0005-0000-0000-0000C9080000}"/>
    <cellStyle name="Normal 11 5" xfId="564" xr:uid="{00000000-0005-0000-0000-0000CA080000}"/>
    <cellStyle name="Normal 11 5 2" xfId="2735" xr:uid="{00000000-0005-0000-0000-0000CB080000}"/>
    <cellStyle name="Normal 11 6" xfId="565" xr:uid="{00000000-0005-0000-0000-0000CC080000}"/>
    <cellStyle name="Normal 11 6 2" xfId="2736" xr:uid="{00000000-0005-0000-0000-0000CD080000}"/>
    <cellStyle name="Normal 11 6 2 2" xfId="2737" xr:uid="{00000000-0005-0000-0000-0000CE080000}"/>
    <cellStyle name="Normal 11 6 3" xfId="2738" xr:uid="{00000000-0005-0000-0000-0000CF080000}"/>
    <cellStyle name="Normal 110" xfId="2739" xr:uid="{00000000-0005-0000-0000-0000D0080000}"/>
    <cellStyle name="Normal 111" xfId="2740" xr:uid="{00000000-0005-0000-0000-0000D1080000}"/>
    <cellStyle name="Normal 112" xfId="2741" xr:uid="{00000000-0005-0000-0000-0000D2080000}"/>
    <cellStyle name="Normal 113" xfId="2742" xr:uid="{00000000-0005-0000-0000-0000D3080000}"/>
    <cellStyle name="Normal 114" xfId="2743" xr:uid="{00000000-0005-0000-0000-0000D4080000}"/>
    <cellStyle name="Normal 115" xfId="2744" xr:uid="{00000000-0005-0000-0000-0000D5080000}"/>
    <cellStyle name="Normal 116" xfId="2745" xr:uid="{00000000-0005-0000-0000-0000D6080000}"/>
    <cellStyle name="Normal 117" xfId="2746" xr:uid="{00000000-0005-0000-0000-0000D7080000}"/>
    <cellStyle name="Normal 117 2" xfId="2747" xr:uid="{00000000-0005-0000-0000-0000D8080000}"/>
    <cellStyle name="Normal 118" xfId="2748" xr:uid="{00000000-0005-0000-0000-0000D9080000}"/>
    <cellStyle name="Normal 118 2" xfId="2749" xr:uid="{00000000-0005-0000-0000-0000DA080000}"/>
    <cellStyle name="Normal 118 3" xfId="2750" xr:uid="{00000000-0005-0000-0000-0000DB080000}"/>
    <cellStyle name="Normal 118 3 2" xfId="2751" xr:uid="{00000000-0005-0000-0000-0000DC080000}"/>
    <cellStyle name="Normal 118 3 2 2" xfId="2752" xr:uid="{00000000-0005-0000-0000-0000DD080000}"/>
    <cellStyle name="Normal 118 3 3" xfId="2753" xr:uid="{00000000-0005-0000-0000-0000DE080000}"/>
    <cellStyle name="Normal 118 4" xfId="2754" xr:uid="{00000000-0005-0000-0000-0000DF080000}"/>
    <cellStyle name="Normal 118 4 2" xfId="2755" xr:uid="{00000000-0005-0000-0000-0000E0080000}"/>
    <cellStyle name="Normal 118 5" xfId="2756" xr:uid="{00000000-0005-0000-0000-0000E1080000}"/>
    <cellStyle name="Normal 118 6" xfId="2757" xr:uid="{00000000-0005-0000-0000-0000E2080000}"/>
    <cellStyle name="Normal 119" xfId="2758" xr:uid="{00000000-0005-0000-0000-0000E3080000}"/>
    <cellStyle name="Normal 119 2" xfId="2759" xr:uid="{00000000-0005-0000-0000-0000E4080000}"/>
    <cellStyle name="Normal 12" xfId="566" xr:uid="{00000000-0005-0000-0000-0000E5080000}"/>
    <cellStyle name="Normal 12 2" xfId="567" xr:uid="{00000000-0005-0000-0000-0000E6080000}"/>
    <cellStyle name="Normal 12 2 2" xfId="2760" xr:uid="{00000000-0005-0000-0000-0000E7080000}"/>
    <cellStyle name="Normal 12 2 2 2" xfId="2761" xr:uid="{00000000-0005-0000-0000-0000E8080000}"/>
    <cellStyle name="Normal 12 2 2 2 2" xfId="2762" xr:uid="{00000000-0005-0000-0000-0000E9080000}"/>
    <cellStyle name="Normal 12 2 2 2 2 2" xfId="2763" xr:uid="{00000000-0005-0000-0000-0000EA080000}"/>
    <cellStyle name="Normal 12 2 2 2 3" xfId="2764" xr:uid="{00000000-0005-0000-0000-0000EB080000}"/>
    <cellStyle name="Normal 12 2 2 3" xfId="2765" xr:uid="{00000000-0005-0000-0000-0000EC080000}"/>
    <cellStyle name="Normal 12 2 2 3 2" xfId="2766" xr:uid="{00000000-0005-0000-0000-0000ED080000}"/>
    <cellStyle name="Normal 12 2 2 4" xfId="2767" xr:uid="{00000000-0005-0000-0000-0000EE080000}"/>
    <cellStyle name="Normal 12 2 3" xfId="2768" xr:uid="{00000000-0005-0000-0000-0000EF080000}"/>
    <cellStyle name="Normal 12 2 3 2" xfId="2769" xr:uid="{00000000-0005-0000-0000-0000F0080000}"/>
    <cellStyle name="Normal 12 2 3 2 2" xfId="2770" xr:uid="{00000000-0005-0000-0000-0000F1080000}"/>
    <cellStyle name="Normal 12 2 3 3" xfId="2771" xr:uid="{00000000-0005-0000-0000-0000F2080000}"/>
    <cellStyle name="Normal 12 2 4" xfId="2772" xr:uid="{00000000-0005-0000-0000-0000F3080000}"/>
    <cellStyle name="Normal 12 2 5" xfId="2773" xr:uid="{00000000-0005-0000-0000-0000F4080000}"/>
    <cellStyle name="Normal 12 2 5 2" xfId="2774" xr:uid="{00000000-0005-0000-0000-0000F5080000}"/>
    <cellStyle name="Normal 12 2 5 2 2" xfId="2775" xr:uid="{00000000-0005-0000-0000-0000F6080000}"/>
    <cellStyle name="Normal 12 2 5 3" xfId="2776" xr:uid="{00000000-0005-0000-0000-0000F7080000}"/>
    <cellStyle name="Normal 12 2 6" xfId="2777" xr:uid="{00000000-0005-0000-0000-0000F8080000}"/>
    <cellStyle name="Normal 12 2 6 2" xfId="2778" xr:uid="{00000000-0005-0000-0000-0000F9080000}"/>
    <cellStyle name="Normal 12 2 7" xfId="2779" xr:uid="{00000000-0005-0000-0000-0000FA080000}"/>
    <cellStyle name="Normal 12 3" xfId="568" xr:uid="{00000000-0005-0000-0000-0000FB080000}"/>
    <cellStyle name="Normal 12 3 2" xfId="2780" xr:uid="{00000000-0005-0000-0000-0000FC080000}"/>
    <cellStyle name="Normal 12 3 2 2" xfId="2781" xr:uid="{00000000-0005-0000-0000-0000FD080000}"/>
    <cellStyle name="Normal 12 3 2 2 2" xfId="2782" xr:uid="{00000000-0005-0000-0000-0000FE080000}"/>
    <cellStyle name="Normal 12 3 2 3" xfId="2783" xr:uid="{00000000-0005-0000-0000-0000FF080000}"/>
    <cellStyle name="Normal 12 3 3" xfId="2784" xr:uid="{00000000-0005-0000-0000-000000090000}"/>
    <cellStyle name="Normal 12 4" xfId="2785" xr:uid="{00000000-0005-0000-0000-000001090000}"/>
    <cellStyle name="Normal 12 5" xfId="2786" xr:uid="{00000000-0005-0000-0000-000002090000}"/>
    <cellStyle name="Normal 12 5 2" xfId="2787" xr:uid="{00000000-0005-0000-0000-000003090000}"/>
    <cellStyle name="Normal 12 5 2 2" xfId="2788" xr:uid="{00000000-0005-0000-0000-000004090000}"/>
    <cellStyle name="Normal 12 5 3" xfId="2789" xr:uid="{00000000-0005-0000-0000-000005090000}"/>
    <cellStyle name="Normal 120" xfId="2790" xr:uid="{00000000-0005-0000-0000-000006090000}"/>
    <cellStyle name="Normal 120 2" xfId="2791" xr:uid="{00000000-0005-0000-0000-000007090000}"/>
    <cellStyle name="Normal 121" xfId="2792" xr:uid="{00000000-0005-0000-0000-000008090000}"/>
    <cellStyle name="Normal 121 2" xfId="2793" xr:uid="{00000000-0005-0000-0000-000009090000}"/>
    <cellStyle name="Normal 121 2 2" xfId="2794" xr:uid="{00000000-0005-0000-0000-00000A090000}"/>
    <cellStyle name="Normal 121 3" xfId="2795" xr:uid="{00000000-0005-0000-0000-00000B090000}"/>
    <cellStyle name="Normal 121 4" xfId="2796" xr:uid="{00000000-0005-0000-0000-00000C090000}"/>
    <cellStyle name="Normal 121 5" xfId="2797" xr:uid="{00000000-0005-0000-0000-00000D090000}"/>
    <cellStyle name="Normal 122" xfId="2798" xr:uid="{00000000-0005-0000-0000-00000E090000}"/>
    <cellStyle name="Normal 122 2" xfId="2799" xr:uid="{00000000-0005-0000-0000-00000F090000}"/>
    <cellStyle name="Normal 122 2 2" xfId="2800" xr:uid="{00000000-0005-0000-0000-000010090000}"/>
    <cellStyle name="Normal 122 3" xfId="2801" xr:uid="{00000000-0005-0000-0000-000011090000}"/>
    <cellStyle name="Normal 123" xfId="2802" xr:uid="{00000000-0005-0000-0000-000012090000}"/>
    <cellStyle name="Normal 123 2" xfId="2803" xr:uid="{00000000-0005-0000-0000-000013090000}"/>
    <cellStyle name="Normal 123 2 2" xfId="2804" xr:uid="{00000000-0005-0000-0000-000014090000}"/>
    <cellStyle name="Normal 123 3" xfId="2805" xr:uid="{00000000-0005-0000-0000-000015090000}"/>
    <cellStyle name="Normal 124" xfId="2806" xr:uid="{00000000-0005-0000-0000-000016090000}"/>
    <cellStyle name="Normal 124 2" xfId="2807" xr:uid="{00000000-0005-0000-0000-000017090000}"/>
    <cellStyle name="Normal 124 2 2" xfId="2808" xr:uid="{00000000-0005-0000-0000-000018090000}"/>
    <cellStyle name="Normal 124 3" xfId="2809" xr:uid="{00000000-0005-0000-0000-000019090000}"/>
    <cellStyle name="Normal 125" xfId="2810" xr:uid="{00000000-0005-0000-0000-00001A090000}"/>
    <cellStyle name="Normal 125 2" xfId="2811" xr:uid="{00000000-0005-0000-0000-00001B090000}"/>
    <cellStyle name="Normal 125 2 2" xfId="2812" xr:uid="{00000000-0005-0000-0000-00001C090000}"/>
    <cellStyle name="Normal 125 3" xfId="2813" xr:uid="{00000000-0005-0000-0000-00001D090000}"/>
    <cellStyle name="Normal 126" xfId="2814" xr:uid="{00000000-0005-0000-0000-00001E090000}"/>
    <cellStyle name="Normal 126 2" xfId="2815" xr:uid="{00000000-0005-0000-0000-00001F090000}"/>
    <cellStyle name="Normal 126 2 2" xfId="2816" xr:uid="{00000000-0005-0000-0000-000020090000}"/>
    <cellStyle name="Normal 126 3" xfId="2817" xr:uid="{00000000-0005-0000-0000-000021090000}"/>
    <cellStyle name="Normal 127" xfId="2818" xr:uid="{00000000-0005-0000-0000-000022090000}"/>
    <cellStyle name="Normal 127 2" xfId="2819" xr:uid="{00000000-0005-0000-0000-000023090000}"/>
    <cellStyle name="Normal 127 2 2" xfId="2820" xr:uid="{00000000-0005-0000-0000-000024090000}"/>
    <cellStyle name="Normal 127 3" xfId="2821" xr:uid="{00000000-0005-0000-0000-000025090000}"/>
    <cellStyle name="Normal 128" xfId="2822" xr:uid="{00000000-0005-0000-0000-000026090000}"/>
    <cellStyle name="Normal 128 2" xfId="2823" xr:uid="{00000000-0005-0000-0000-000027090000}"/>
    <cellStyle name="Normal 128 2 2" xfId="2824" xr:uid="{00000000-0005-0000-0000-000028090000}"/>
    <cellStyle name="Normal 128 3" xfId="2825" xr:uid="{00000000-0005-0000-0000-000029090000}"/>
    <cellStyle name="Normal 129" xfId="2826" xr:uid="{00000000-0005-0000-0000-00002A090000}"/>
    <cellStyle name="Normal 129 2" xfId="2827" xr:uid="{00000000-0005-0000-0000-00002B090000}"/>
    <cellStyle name="Normal 129 2 2" xfId="2828" xr:uid="{00000000-0005-0000-0000-00002C090000}"/>
    <cellStyle name="Normal 129 3" xfId="2829" xr:uid="{00000000-0005-0000-0000-00002D090000}"/>
    <cellStyle name="Normal 13" xfId="569" xr:uid="{00000000-0005-0000-0000-00002E090000}"/>
    <cellStyle name="Normal 13 10" xfId="2830" xr:uid="{00000000-0005-0000-0000-00002F090000}"/>
    <cellStyle name="Normal 13 2" xfId="570" xr:uid="{00000000-0005-0000-0000-000030090000}"/>
    <cellStyle name="Normal 13 2 2" xfId="571" xr:uid="{00000000-0005-0000-0000-000031090000}"/>
    <cellStyle name="Normal 13 2 2 2" xfId="572" xr:uid="{00000000-0005-0000-0000-000032090000}"/>
    <cellStyle name="Normal 13 2 2 2 2" xfId="2831" xr:uid="{00000000-0005-0000-0000-000033090000}"/>
    <cellStyle name="Normal 13 2 2 2 2 2" xfId="2832" xr:uid="{00000000-0005-0000-0000-000034090000}"/>
    <cellStyle name="Normal 13 2 2 2 2 2 2" xfId="2833" xr:uid="{00000000-0005-0000-0000-000035090000}"/>
    <cellStyle name="Normal 13 2 2 2 2 2 2 2" xfId="2834" xr:uid="{00000000-0005-0000-0000-000036090000}"/>
    <cellStyle name="Normal 13 2 2 2 2 2 3" xfId="2835" xr:uid="{00000000-0005-0000-0000-000037090000}"/>
    <cellStyle name="Normal 13 2 2 2 2 3" xfId="2836" xr:uid="{00000000-0005-0000-0000-000038090000}"/>
    <cellStyle name="Normal 13 2 2 2 2 3 2" xfId="2837" xr:uid="{00000000-0005-0000-0000-000039090000}"/>
    <cellStyle name="Normal 13 2 2 2 2 4" xfId="2838" xr:uid="{00000000-0005-0000-0000-00003A090000}"/>
    <cellStyle name="Normal 13 2 2 2 3" xfId="2839" xr:uid="{00000000-0005-0000-0000-00003B090000}"/>
    <cellStyle name="Normal 13 2 2 2 3 2" xfId="2840" xr:uid="{00000000-0005-0000-0000-00003C090000}"/>
    <cellStyle name="Normal 13 2 2 2 3 2 2" xfId="2841" xr:uid="{00000000-0005-0000-0000-00003D090000}"/>
    <cellStyle name="Normal 13 2 2 2 3 3" xfId="2842" xr:uid="{00000000-0005-0000-0000-00003E090000}"/>
    <cellStyle name="Normal 13 2 2 2 4" xfId="2843" xr:uid="{00000000-0005-0000-0000-00003F090000}"/>
    <cellStyle name="Normal 13 2 2 2 4 2" xfId="2844" xr:uid="{00000000-0005-0000-0000-000040090000}"/>
    <cellStyle name="Normal 13 2 2 2 4 2 2" xfId="2845" xr:uid="{00000000-0005-0000-0000-000041090000}"/>
    <cellStyle name="Normal 13 2 2 2 4 3" xfId="2846" xr:uid="{00000000-0005-0000-0000-000042090000}"/>
    <cellStyle name="Normal 13 2 2 2 5" xfId="2847" xr:uid="{00000000-0005-0000-0000-000043090000}"/>
    <cellStyle name="Normal 13 2 2 2 5 2" xfId="2848" xr:uid="{00000000-0005-0000-0000-000044090000}"/>
    <cellStyle name="Normal 13 2 2 2 6" xfId="2849" xr:uid="{00000000-0005-0000-0000-000045090000}"/>
    <cellStyle name="Normal 13 2 2 3" xfId="2850" xr:uid="{00000000-0005-0000-0000-000046090000}"/>
    <cellStyle name="Normal 13 2 2 3 2" xfId="2851" xr:uid="{00000000-0005-0000-0000-000047090000}"/>
    <cellStyle name="Normal 13 2 2 3 2 2" xfId="2852" xr:uid="{00000000-0005-0000-0000-000048090000}"/>
    <cellStyle name="Normal 13 2 2 3 2 2 2" xfId="2853" xr:uid="{00000000-0005-0000-0000-000049090000}"/>
    <cellStyle name="Normal 13 2 2 3 2 3" xfId="2854" xr:uid="{00000000-0005-0000-0000-00004A090000}"/>
    <cellStyle name="Normal 13 2 2 3 3" xfId="2855" xr:uid="{00000000-0005-0000-0000-00004B090000}"/>
    <cellStyle name="Normal 13 2 2 3 3 2" xfId="2856" xr:uid="{00000000-0005-0000-0000-00004C090000}"/>
    <cellStyle name="Normal 13 2 2 3 4" xfId="2857" xr:uid="{00000000-0005-0000-0000-00004D090000}"/>
    <cellStyle name="Normal 13 2 2 4" xfId="2858" xr:uid="{00000000-0005-0000-0000-00004E090000}"/>
    <cellStyle name="Normal 13 2 2 4 2" xfId="2859" xr:uid="{00000000-0005-0000-0000-00004F090000}"/>
    <cellStyle name="Normal 13 2 2 4 2 2" xfId="2860" xr:uid="{00000000-0005-0000-0000-000050090000}"/>
    <cellStyle name="Normal 13 2 2 4 3" xfId="2861" xr:uid="{00000000-0005-0000-0000-000051090000}"/>
    <cellStyle name="Normal 13 2 2 5" xfId="2862" xr:uid="{00000000-0005-0000-0000-000052090000}"/>
    <cellStyle name="Normal 13 2 2 5 2" xfId="2863" xr:uid="{00000000-0005-0000-0000-000053090000}"/>
    <cellStyle name="Normal 13 2 2 5 2 2" xfId="2864" xr:uid="{00000000-0005-0000-0000-000054090000}"/>
    <cellStyle name="Normal 13 2 2 5 3" xfId="2865" xr:uid="{00000000-0005-0000-0000-000055090000}"/>
    <cellStyle name="Normal 13 2 2 6" xfId="2866" xr:uid="{00000000-0005-0000-0000-000056090000}"/>
    <cellStyle name="Normal 13 2 2 6 2" xfId="2867" xr:uid="{00000000-0005-0000-0000-000057090000}"/>
    <cellStyle name="Normal 13 2 2 7" xfId="2868" xr:uid="{00000000-0005-0000-0000-000058090000}"/>
    <cellStyle name="Normal 13 2 3" xfId="573" xr:uid="{00000000-0005-0000-0000-000059090000}"/>
    <cellStyle name="Normal 13 2 3 2" xfId="574" xr:uid="{00000000-0005-0000-0000-00005A090000}"/>
    <cellStyle name="Normal 13 2 3 2 2" xfId="2869" xr:uid="{00000000-0005-0000-0000-00005B090000}"/>
    <cellStyle name="Normal 13 2 3 2 2 2" xfId="2870" xr:uid="{00000000-0005-0000-0000-00005C090000}"/>
    <cellStyle name="Normal 13 2 3 2 2 2 2" xfId="2871" xr:uid="{00000000-0005-0000-0000-00005D090000}"/>
    <cellStyle name="Normal 13 2 3 2 2 3" xfId="2872" xr:uid="{00000000-0005-0000-0000-00005E090000}"/>
    <cellStyle name="Normal 13 2 3 2 3" xfId="2873" xr:uid="{00000000-0005-0000-0000-00005F090000}"/>
    <cellStyle name="Normal 13 2 3 2 3 2" xfId="2874" xr:uid="{00000000-0005-0000-0000-000060090000}"/>
    <cellStyle name="Normal 13 2 3 2 4" xfId="2875" xr:uid="{00000000-0005-0000-0000-000061090000}"/>
    <cellStyle name="Normal 13 2 3 3" xfId="2876" xr:uid="{00000000-0005-0000-0000-000062090000}"/>
    <cellStyle name="Normal 13 2 3 3 2" xfId="2877" xr:uid="{00000000-0005-0000-0000-000063090000}"/>
    <cellStyle name="Normal 13 2 3 3 2 2" xfId="2878" xr:uid="{00000000-0005-0000-0000-000064090000}"/>
    <cellStyle name="Normal 13 2 3 3 3" xfId="2879" xr:uid="{00000000-0005-0000-0000-000065090000}"/>
    <cellStyle name="Normal 13 2 3 4" xfId="2880" xr:uid="{00000000-0005-0000-0000-000066090000}"/>
    <cellStyle name="Normal 13 2 3 4 2" xfId="2881" xr:uid="{00000000-0005-0000-0000-000067090000}"/>
    <cellStyle name="Normal 13 2 3 4 2 2" xfId="2882" xr:uid="{00000000-0005-0000-0000-000068090000}"/>
    <cellStyle name="Normal 13 2 3 4 3" xfId="2883" xr:uid="{00000000-0005-0000-0000-000069090000}"/>
    <cellStyle name="Normal 13 2 3 5" xfId="2884" xr:uid="{00000000-0005-0000-0000-00006A090000}"/>
    <cellStyle name="Normal 13 2 3 5 2" xfId="2885" xr:uid="{00000000-0005-0000-0000-00006B090000}"/>
    <cellStyle name="Normal 13 2 3 6" xfId="2886" xr:uid="{00000000-0005-0000-0000-00006C090000}"/>
    <cellStyle name="Normal 13 2 4" xfId="575" xr:uid="{00000000-0005-0000-0000-00006D090000}"/>
    <cellStyle name="Normal 13 2 4 2" xfId="2887" xr:uid="{00000000-0005-0000-0000-00006E090000}"/>
    <cellStyle name="Normal 13 2 4 2 2" xfId="2888" xr:uid="{00000000-0005-0000-0000-00006F090000}"/>
    <cellStyle name="Normal 13 2 4 2 2 2" xfId="2889" xr:uid="{00000000-0005-0000-0000-000070090000}"/>
    <cellStyle name="Normal 13 2 4 2 3" xfId="2890" xr:uid="{00000000-0005-0000-0000-000071090000}"/>
    <cellStyle name="Normal 13 2 4 3" xfId="2891" xr:uid="{00000000-0005-0000-0000-000072090000}"/>
    <cellStyle name="Normal 13 2 4 3 2" xfId="2892" xr:uid="{00000000-0005-0000-0000-000073090000}"/>
    <cellStyle name="Normal 13 2 4 4" xfId="2893" xr:uid="{00000000-0005-0000-0000-000074090000}"/>
    <cellStyle name="Normal 13 2 5" xfId="2894" xr:uid="{00000000-0005-0000-0000-000075090000}"/>
    <cellStyle name="Normal 13 2 5 2" xfId="2895" xr:uid="{00000000-0005-0000-0000-000076090000}"/>
    <cellStyle name="Normal 13 2 5 2 2" xfId="2896" xr:uid="{00000000-0005-0000-0000-000077090000}"/>
    <cellStyle name="Normal 13 2 5 3" xfId="2897" xr:uid="{00000000-0005-0000-0000-000078090000}"/>
    <cellStyle name="Normal 13 2 6" xfId="2898" xr:uid="{00000000-0005-0000-0000-000079090000}"/>
    <cellStyle name="Normal 13 2 6 2" xfId="2899" xr:uid="{00000000-0005-0000-0000-00007A090000}"/>
    <cellStyle name="Normal 13 2 6 2 2" xfId="2900" xr:uid="{00000000-0005-0000-0000-00007B090000}"/>
    <cellStyle name="Normal 13 2 6 3" xfId="2901" xr:uid="{00000000-0005-0000-0000-00007C090000}"/>
    <cellStyle name="Normal 13 2 7" xfId="2902" xr:uid="{00000000-0005-0000-0000-00007D090000}"/>
    <cellStyle name="Normal 13 2 7 2" xfId="2903" xr:uid="{00000000-0005-0000-0000-00007E090000}"/>
    <cellStyle name="Normal 13 2 8" xfId="2904" xr:uid="{00000000-0005-0000-0000-00007F090000}"/>
    <cellStyle name="Normal 13 3" xfId="576" xr:uid="{00000000-0005-0000-0000-000080090000}"/>
    <cellStyle name="Normal 13 3 2" xfId="577" xr:uid="{00000000-0005-0000-0000-000081090000}"/>
    <cellStyle name="Normal 13 3 2 2" xfId="578" xr:uid="{00000000-0005-0000-0000-000082090000}"/>
    <cellStyle name="Normal 13 3 2 2 2" xfId="2905" xr:uid="{00000000-0005-0000-0000-000083090000}"/>
    <cellStyle name="Normal 13 3 2 2 2 2" xfId="2906" xr:uid="{00000000-0005-0000-0000-000084090000}"/>
    <cellStyle name="Normal 13 3 2 2 3" xfId="2907" xr:uid="{00000000-0005-0000-0000-000085090000}"/>
    <cellStyle name="Normal 13 3 2 3" xfId="2908" xr:uid="{00000000-0005-0000-0000-000086090000}"/>
    <cellStyle name="Normal 13 3 2 3 2" xfId="2909" xr:uid="{00000000-0005-0000-0000-000087090000}"/>
    <cellStyle name="Normal 13 3 2 3 2 2" xfId="2910" xr:uid="{00000000-0005-0000-0000-000088090000}"/>
    <cellStyle name="Normal 13 3 2 3 3" xfId="2911" xr:uid="{00000000-0005-0000-0000-000089090000}"/>
    <cellStyle name="Normal 13 3 2 4" xfId="2912" xr:uid="{00000000-0005-0000-0000-00008A090000}"/>
    <cellStyle name="Normal 13 3 2 4 2" xfId="2913" xr:uid="{00000000-0005-0000-0000-00008B090000}"/>
    <cellStyle name="Normal 13 3 2 5" xfId="2914" xr:uid="{00000000-0005-0000-0000-00008C090000}"/>
    <cellStyle name="Normal 13 3 3" xfId="579" xr:uid="{00000000-0005-0000-0000-00008D090000}"/>
    <cellStyle name="Normal 13 3 3 2" xfId="580" xr:uid="{00000000-0005-0000-0000-00008E090000}"/>
    <cellStyle name="Normal 13 3 3 2 2" xfId="2915" xr:uid="{00000000-0005-0000-0000-00008F090000}"/>
    <cellStyle name="Normal 13 3 3 2 2 2" xfId="2916" xr:uid="{00000000-0005-0000-0000-000090090000}"/>
    <cellStyle name="Normal 13 3 3 2 3" xfId="2917" xr:uid="{00000000-0005-0000-0000-000091090000}"/>
    <cellStyle name="Normal 13 3 3 3" xfId="2918" xr:uid="{00000000-0005-0000-0000-000092090000}"/>
    <cellStyle name="Normal 13 3 3 3 2" xfId="2919" xr:uid="{00000000-0005-0000-0000-000093090000}"/>
    <cellStyle name="Normal 13 3 3 4" xfId="2920" xr:uid="{00000000-0005-0000-0000-000094090000}"/>
    <cellStyle name="Normal 13 3 4" xfId="581" xr:uid="{00000000-0005-0000-0000-000095090000}"/>
    <cellStyle name="Normal 13 3 4 2" xfId="2921" xr:uid="{00000000-0005-0000-0000-000096090000}"/>
    <cellStyle name="Normal 13 3 4 2 2" xfId="2922" xr:uid="{00000000-0005-0000-0000-000097090000}"/>
    <cellStyle name="Normal 13 3 4 3" xfId="2923" xr:uid="{00000000-0005-0000-0000-000098090000}"/>
    <cellStyle name="Normal 13 3 5" xfId="2924" xr:uid="{00000000-0005-0000-0000-000099090000}"/>
    <cellStyle name="Normal 13 3 5 2" xfId="2925" xr:uid="{00000000-0005-0000-0000-00009A090000}"/>
    <cellStyle name="Normal 13 3 5 2 2" xfId="2926" xr:uid="{00000000-0005-0000-0000-00009B090000}"/>
    <cellStyle name="Normal 13 3 5 3" xfId="2927" xr:uid="{00000000-0005-0000-0000-00009C090000}"/>
    <cellStyle name="Normal 13 3 6" xfId="2928" xr:uid="{00000000-0005-0000-0000-00009D090000}"/>
    <cellStyle name="Normal 13 3 6 2" xfId="2929" xr:uid="{00000000-0005-0000-0000-00009E090000}"/>
    <cellStyle name="Normal 13 3 6 2 2" xfId="2930" xr:uid="{00000000-0005-0000-0000-00009F090000}"/>
    <cellStyle name="Normal 13 3 6 3" xfId="2931" xr:uid="{00000000-0005-0000-0000-0000A0090000}"/>
    <cellStyle name="Normal 13 3 7" xfId="2932" xr:uid="{00000000-0005-0000-0000-0000A1090000}"/>
    <cellStyle name="Normal 13 3 7 2" xfId="2933" xr:uid="{00000000-0005-0000-0000-0000A2090000}"/>
    <cellStyle name="Normal 13 3 8" xfId="2934" xr:uid="{00000000-0005-0000-0000-0000A3090000}"/>
    <cellStyle name="Normal 13 4" xfId="582" xr:uid="{00000000-0005-0000-0000-0000A4090000}"/>
    <cellStyle name="Normal 13 4 2" xfId="583" xr:uid="{00000000-0005-0000-0000-0000A5090000}"/>
    <cellStyle name="Normal 13 4 2 2" xfId="584" xr:uid="{00000000-0005-0000-0000-0000A6090000}"/>
    <cellStyle name="Normal 13 4 2 2 2" xfId="2935" xr:uid="{00000000-0005-0000-0000-0000A7090000}"/>
    <cellStyle name="Normal 13 4 2 2 2 2" xfId="2936" xr:uid="{00000000-0005-0000-0000-0000A8090000}"/>
    <cellStyle name="Normal 13 4 2 2 3" xfId="2937" xr:uid="{00000000-0005-0000-0000-0000A9090000}"/>
    <cellStyle name="Normal 13 4 2 3" xfId="2938" xr:uid="{00000000-0005-0000-0000-0000AA090000}"/>
    <cellStyle name="Normal 13 4 2 3 2" xfId="2939" xr:uid="{00000000-0005-0000-0000-0000AB090000}"/>
    <cellStyle name="Normal 13 4 2 4" xfId="2940" xr:uid="{00000000-0005-0000-0000-0000AC090000}"/>
    <cellStyle name="Normal 13 4 3" xfId="585" xr:uid="{00000000-0005-0000-0000-0000AD090000}"/>
    <cellStyle name="Normal 13 4 3 2" xfId="586" xr:uid="{00000000-0005-0000-0000-0000AE090000}"/>
    <cellStyle name="Normal 13 4 3 2 2" xfId="2941" xr:uid="{00000000-0005-0000-0000-0000AF090000}"/>
    <cellStyle name="Normal 13 4 3 2 2 2" xfId="2942" xr:uid="{00000000-0005-0000-0000-0000B0090000}"/>
    <cellStyle name="Normal 13 4 3 2 3" xfId="2943" xr:uid="{00000000-0005-0000-0000-0000B1090000}"/>
    <cellStyle name="Normal 13 4 3 3" xfId="2944" xr:uid="{00000000-0005-0000-0000-0000B2090000}"/>
    <cellStyle name="Normal 13 4 3 3 2" xfId="2945" xr:uid="{00000000-0005-0000-0000-0000B3090000}"/>
    <cellStyle name="Normal 13 4 3 4" xfId="2946" xr:uid="{00000000-0005-0000-0000-0000B4090000}"/>
    <cellStyle name="Normal 13 4 4" xfId="587" xr:uid="{00000000-0005-0000-0000-0000B5090000}"/>
    <cellStyle name="Normal 13 4 4 2" xfId="2947" xr:uid="{00000000-0005-0000-0000-0000B6090000}"/>
    <cellStyle name="Normal 13 4 4 2 2" xfId="2948" xr:uid="{00000000-0005-0000-0000-0000B7090000}"/>
    <cellStyle name="Normal 13 4 4 3" xfId="2949" xr:uid="{00000000-0005-0000-0000-0000B8090000}"/>
    <cellStyle name="Normal 13 4 5" xfId="2950" xr:uid="{00000000-0005-0000-0000-0000B9090000}"/>
    <cellStyle name="Normal 13 4 5 2" xfId="2951" xr:uid="{00000000-0005-0000-0000-0000BA090000}"/>
    <cellStyle name="Normal 13 4 5 2 2" xfId="2952" xr:uid="{00000000-0005-0000-0000-0000BB090000}"/>
    <cellStyle name="Normal 13 4 5 3" xfId="2953" xr:uid="{00000000-0005-0000-0000-0000BC090000}"/>
    <cellStyle name="Normal 13 4 6" xfId="2954" xr:uid="{00000000-0005-0000-0000-0000BD090000}"/>
    <cellStyle name="Normal 13 4 6 2" xfId="2955" xr:uid="{00000000-0005-0000-0000-0000BE090000}"/>
    <cellStyle name="Normal 13 4 7" xfId="2956" xr:uid="{00000000-0005-0000-0000-0000BF090000}"/>
    <cellStyle name="Normal 13 5" xfId="588" xr:uid="{00000000-0005-0000-0000-0000C0090000}"/>
    <cellStyle name="Normal 13 5 2" xfId="2957" xr:uid="{00000000-0005-0000-0000-0000C1090000}"/>
    <cellStyle name="Normal 13 6" xfId="589" xr:uid="{00000000-0005-0000-0000-0000C2090000}"/>
    <cellStyle name="Normal 13 6 2" xfId="2958" xr:uid="{00000000-0005-0000-0000-0000C3090000}"/>
    <cellStyle name="Normal 13 6 2 2" xfId="2959" xr:uid="{00000000-0005-0000-0000-0000C4090000}"/>
    <cellStyle name="Normal 13 6 3" xfId="2960" xr:uid="{00000000-0005-0000-0000-0000C5090000}"/>
    <cellStyle name="Normal 13 7" xfId="2961" xr:uid="{00000000-0005-0000-0000-0000C6090000}"/>
    <cellStyle name="Normal 13 8" xfId="2962" xr:uid="{00000000-0005-0000-0000-0000C7090000}"/>
    <cellStyle name="Normal 13 8 2" xfId="2963" xr:uid="{00000000-0005-0000-0000-0000C8090000}"/>
    <cellStyle name="Normal 13 8 2 2" xfId="2964" xr:uid="{00000000-0005-0000-0000-0000C9090000}"/>
    <cellStyle name="Normal 13 8 3" xfId="2965" xr:uid="{00000000-0005-0000-0000-0000CA090000}"/>
    <cellStyle name="Normal 13 9" xfId="2966" xr:uid="{00000000-0005-0000-0000-0000CB090000}"/>
    <cellStyle name="Normal 13 9 2" xfId="2967" xr:uid="{00000000-0005-0000-0000-0000CC090000}"/>
    <cellStyle name="Normal 13_Budget incorporated 2011-2012 last101011" xfId="2968" xr:uid="{00000000-0005-0000-0000-0000CD090000}"/>
    <cellStyle name="Normal 130" xfId="2969" xr:uid="{00000000-0005-0000-0000-0000CE090000}"/>
    <cellStyle name="Normal 131" xfId="2970" xr:uid="{00000000-0005-0000-0000-0000CF090000}"/>
    <cellStyle name="Normal 131 2" xfId="2971" xr:uid="{00000000-0005-0000-0000-0000D0090000}"/>
    <cellStyle name="Normal 131 2 2" xfId="2972" xr:uid="{00000000-0005-0000-0000-0000D1090000}"/>
    <cellStyle name="Normal 131 3" xfId="2973" xr:uid="{00000000-0005-0000-0000-0000D2090000}"/>
    <cellStyle name="Normal 132" xfId="2974" xr:uid="{00000000-0005-0000-0000-0000D3090000}"/>
    <cellStyle name="Normal 133" xfId="2975" xr:uid="{00000000-0005-0000-0000-0000D4090000}"/>
    <cellStyle name="Normal 133 2" xfId="2976" xr:uid="{00000000-0005-0000-0000-0000D5090000}"/>
    <cellStyle name="Normal 134" xfId="2977" xr:uid="{00000000-0005-0000-0000-0000D6090000}"/>
    <cellStyle name="Normal 134 2" xfId="2978" xr:uid="{00000000-0005-0000-0000-0000D7090000}"/>
    <cellStyle name="Normal 135" xfId="2979" xr:uid="{00000000-0005-0000-0000-0000D8090000}"/>
    <cellStyle name="Normal 135 2" xfId="2980" xr:uid="{00000000-0005-0000-0000-0000D9090000}"/>
    <cellStyle name="Normal 136" xfId="2981" xr:uid="{00000000-0005-0000-0000-0000DA090000}"/>
    <cellStyle name="Normal 136 2" xfId="2982" xr:uid="{00000000-0005-0000-0000-0000DB090000}"/>
    <cellStyle name="Normal 136 2 2" xfId="2983" xr:uid="{00000000-0005-0000-0000-0000DC090000}"/>
    <cellStyle name="Normal 136 3" xfId="2984" xr:uid="{00000000-0005-0000-0000-0000DD090000}"/>
    <cellStyle name="Normal 136 4" xfId="2985" xr:uid="{00000000-0005-0000-0000-0000DE090000}"/>
    <cellStyle name="Normal 137" xfId="2986" xr:uid="{00000000-0005-0000-0000-0000DF090000}"/>
    <cellStyle name="Normal 137 2" xfId="2987" xr:uid="{00000000-0005-0000-0000-0000E0090000}"/>
    <cellStyle name="Normal 137 2 2" xfId="2988" xr:uid="{00000000-0005-0000-0000-0000E1090000}"/>
    <cellStyle name="Normal 137 3" xfId="2989" xr:uid="{00000000-0005-0000-0000-0000E2090000}"/>
    <cellStyle name="Normal 137 4" xfId="2990" xr:uid="{00000000-0005-0000-0000-0000E3090000}"/>
    <cellStyle name="Normal 138" xfId="2991" xr:uid="{00000000-0005-0000-0000-0000E4090000}"/>
    <cellStyle name="Normal 138 2" xfId="2992" xr:uid="{00000000-0005-0000-0000-0000E5090000}"/>
    <cellStyle name="Normal 138 2 2" xfId="2993" xr:uid="{00000000-0005-0000-0000-0000E6090000}"/>
    <cellStyle name="Normal 138 3" xfId="2994" xr:uid="{00000000-0005-0000-0000-0000E7090000}"/>
    <cellStyle name="Normal 138 4" xfId="2995" xr:uid="{00000000-0005-0000-0000-0000E8090000}"/>
    <cellStyle name="Normal 139" xfId="2996" xr:uid="{00000000-0005-0000-0000-0000E9090000}"/>
    <cellStyle name="Normal 139 2" xfId="2997" xr:uid="{00000000-0005-0000-0000-0000EA090000}"/>
    <cellStyle name="Normal 14" xfId="590" xr:uid="{00000000-0005-0000-0000-0000EB090000}"/>
    <cellStyle name="Normal 14 2" xfId="591" xr:uid="{00000000-0005-0000-0000-0000EC090000}"/>
    <cellStyle name="Normal 14 2 2" xfId="592" xr:uid="{00000000-0005-0000-0000-0000ED090000}"/>
    <cellStyle name="Normal 14 2 2 2" xfId="593" xr:uid="{00000000-0005-0000-0000-0000EE090000}"/>
    <cellStyle name="Normal 14 2 2 2 2" xfId="2998" xr:uid="{00000000-0005-0000-0000-0000EF090000}"/>
    <cellStyle name="Normal 14 2 2 2 2 2" xfId="2999" xr:uid="{00000000-0005-0000-0000-0000F0090000}"/>
    <cellStyle name="Normal 14 2 2 2 3" xfId="3000" xr:uid="{00000000-0005-0000-0000-0000F1090000}"/>
    <cellStyle name="Normal 14 2 2 3" xfId="3001" xr:uid="{00000000-0005-0000-0000-0000F2090000}"/>
    <cellStyle name="Normal 14 2 2 3 2" xfId="3002" xr:uid="{00000000-0005-0000-0000-0000F3090000}"/>
    <cellStyle name="Normal 14 2 2 3 2 2" xfId="3003" xr:uid="{00000000-0005-0000-0000-0000F4090000}"/>
    <cellStyle name="Normal 14 2 2 3 3" xfId="3004" xr:uid="{00000000-0005-0000-0000-0000F5090000}"/>
    <cellStyle name="Normal 14 2 2 4" xfId="3005" xr:uid="{00000000-0005-0000-0000-0000F6090000}"/>
    <cellStyle name="Normal 14 2 2 4 2" xfId="3006" xr:uid="{00000000-0005-0000-0000-0000F7090000}"/>
    <cellStyle name="Normal 14 2 2 5" xfId="3007" xr:uid="{00000000-0005-0000-0000-0000F8090000}"/>
    <cellStyle name="Normal 14 2 3" xfId="594" xr:uid="{00000000-0005-0000-0000-0000F9090000}"/>
    <cellStyle name="Normal 14 2 3 2" xfId="595" xr:uid="{00000000-0005-0000-0000-0000FA090000}"/>
    <cellStyle name="Normal 14 2 3 2 2" xfId="3008" xr:uid="{00000000-0005-0000-0000-0000FB090000}"/>
    <cellStyle name="Normal 14 2 3 2 2 2" xfId="3009" xr:uid="{00000000-0005-0000-0000-0000FC090000}"/>
    <cellStyle name="Normal 14 2 3 2 3" xfId="3010" xr:uid="{00000000-0005-0000-0000-0000FD090000}"/>
    <cellStyle name="Normal 14 2 3 3" xfId="3011" xr:uid="{00000000-0005-0000-0000-0000FE090000}"/>
    <cellStyle name="Normal 14 2 3 3 2" xfId="3012" xr:uid="{00000000-0005-0000-0000-0000FF090000}"/>
    <cellStyle name="Normal 14 2 3 4" xfId="3013" xr:uid="{00000000-0005-0000-0000-0000000A0000}"/>
    <cellStyle name="Normal 14 2 4" xfId="596" xr:uid="{00000000-0005-0000-0000-0000010A0000}"/>
    <cellStyle name="Normal 14 2 4 2" xfId="3014" xr:uid="{00000000-0005-0000-0000-0000020A0000}"/>
    <cellStyle name="Normal 14 2 4 2 2" xfId="3015" xr:uid="{00000000-0005-0000-0000-0000030A0000}"/>
    <cellStyle name="Normal 14 2 4 3" xfId="3016" xr:uid="{00000000-0005-0000-0000-0000040A0000}"/>
    <cellStyle name="Normal 14 2 5" xfId="3017" xr:uid="{00000000-0005-0000-0000-0000050A0000}"/>
    <cellStyle name="Normal 14 2 5 2" xfId="3018" xr:uid="{00000000-0005-0000-0000-0000060A0000}"/>
    <cellStyle name="Normal 14 2 5 2 2" xfId="3019" xr:uid="{00000000-0005-0000-0000-0000070A0000}"/>
    <cellStyle name="Normal 14 2 5 3" xfId="3020" xr:uid="{00000000-0005-0000-0000-0000080A0000}"/>
    <cellStyle name="Normal 14 2 6" xfId="3021" xr:uid="{00000000-0005-0000-0000-0000090A0000}"/>
    <cellStyle name="Normal 14 2 6 2" xfId="3022" xr:uid="{00000000-0005-0000-0000-00000A0A0000}"/>
    <cellStyle name="Normal 14 2 6 2 2" xfId="3023" xr:uid="{00000000-0005-0000-0000-00000B0A0000}"/>
    <cellStyle name="Normal 14 2 6 3" xfId="3024" xr:uid="{00000000-0005-0000-0000-00000C0A0000}"/>
    <cellStyle name="Normal 14 2 7" xfId="3025" xr:uid="{00000000-0005-0000-0000-00000D0A0000}"/>
    <cellStyle name="Normal 14 2 7 2" xfId="3026" xr:uid="{00000000-0005-0000-0000-00000E0A0000}"/>
    <cellStyle name="Normal 14 2 8" xfId="3027" xr:uid="{00000000-0005-0000-0000-00000F0A0000}"/>
    <cellStyle name="Normal 14 3" xfId="597" xr:uid="{00000000-0005-0000-0000-0000100A0000}"/>
    <cellStyle name="Normal 14 3 2" xfId="3028" xr:uid="{00000000-0005-0000-0000-0000110A0000}"/>
    <cellStyle name="Normal 14 3 2 2" xfId="3029" xr:uid="{00000000-0005-0000-0000-0000120A0000}"/>
    <cellStyle name="Normal 14 3 2 2 2" xfId="3030" xr:uid="{00000000-0005-0000-0000-0000130A0000}"/>
    <cellStyle name="Normal 14 3 2 3" xfId="3031" xr:uid="{00000000-0005-0000-0000-0000140A0000}"/>
    <cellStyle name="Normal 14 3 3" xfId="3032" xr:uid="{00000000-0005-0000-0000-0000150A0000}"/>
    <cellStyle name="Normal 14 3 4" xfId="3033" xr:uid="{00000000-0005-0000-0000-0000160A0000}"/>
    <cellStyle name="Normal 14 3 5" xfId="3034" xr:uid="{00000000-0005-0000-0000-0000170A0000}"/>
    <cellStyle name="Normal 14 3 5 2" xfId="3035" xr:uid="{00000000-0005-0000-0000-0000180A0000}"/>
    <cellStyle name="Normal 14 3 6" xfId="3036" xr:uid="{00000000-0005-0000-0000-0000190A0000}"/>
    <cellStyle name="Normal 14 4" xfId="598" xr:uid="{00000000-0005-0000-0000-00001A0A0000}"/>
    <cellStyle name="Normal 14 5" xfId="3037" xr:uid="{00000000-0005-0000-0000-00001B0A0000}"/>
    <cellStyle name="Normal 14 6" xfId="3038" xr:uid="{00000000-0005-0000-0000-00001C0A0000}"/>
    <cellStyle name="Normal 14 6 2" xfId="3039" xr:uid="{00000000-0005-0000-0000-00001D0A0000}"/>
    <cellStyle name="Normal 14 6 2 2" xfId="3040" xr:uid="{00000000-0005-0000-0000-00001E0A0000}"/>
    <cellStyle name="Normal 14 6 3" xfId="3041" xr:uid="{00000000-0005-0000-0000-00001F0A0000}"/>
    <cellStyle name="Normal 14 7" xfId="3042" xr:uid="{00000000-0005-0000-0000-0000200A0000}"/>
    <cellStyle name="Normal 14 7 2" xfId="3043" xr:uid="{00000000-0005-0000-0000-0000210A0000}"/>
    <cellStyle name="Normal 14 8" xfId="3044" xr:uid="{00000000-0005-0000-0000-0000220A0000}"/>
    <cellStyle name="Normal 140" xfId="3045" xr:uid="{00000000-0005-0000-0000-0000230A0000}"/>
    <cellStyle name="Normal 140 2" xfId="3046" xr:uid="{00000000-0005-0000-0000-0000240A0000}"/>
    <cellStyle name="Normal 141" xfId="3047" xr:uid="{00000000-0005-0000-0000-0000250A0000}"/>
    <cellStyle name="Normal 141 2" xfId="3048" xr:uid="{00000000-0005-0000-0000-0000260A0000}"/>
    <cellStyle name="Normal 142" xfId="3049" xr:uid="{00000000-0005-0000-0000-0000270A0000}"/>
    <cellStyle name="Normal 142 2" xfId="3050" xr:uid="{00000000-0005-0000-0000-0000280A0000}"/>
    <cellStyle name="Normal 143" xfId="3051" xr:uid="{00000000-0005-0000-0000-0000290A0000}"/>
    <cellStyle name="Normal 143 2" xfId="3052" xr:uid="{00000000-0005-0000-0000-00002A0A0000}"/>
    <cellStyle name="Normal 144" xfId="3053" xr:uid="{00000000-0005-0000-0000-00002B0A0000}"/>
    <cellStyle name="Normal 144 2" xfId="3054" xr:uid="{00000000-0005-0000-0000-00002C0A0000}"/>
    <cellStyle name="Normal 145" xfId="3055" xr:uid="{00000000-0005-0000-0000-00002D0A0000}"/>
    <cellStyle name="Normal 145 2" xfId="3056" xr:uid="{00000000-0005-0000-0000-00002E0A0000}"/>
    <cellStyle name="Normal 146" xfId="3057" xr:uid="{00000000-0005-0000-0000-00002F0A0000}"/>
    <cellStyle name="Normal 146 2" xfId="3058" xr:uid="{00000000-0005-0000-0000-0000300A0000}"/>
    <cellStyle name="Normal 147" xfId="3059" xr:uid="{00000000-0005-0000-0000-0000310A0000}"/>
    <cellStyle name="Normal 148" xfId="3060" xr:uid="{00000000-0005-0000-0000-0000320A0000}"/>
    <cellStyle name="Normal 149" xfId="3061" xr:uid="{00000000-0005-0000-0000-0000330A0000}"/>
    <cellStyle name="Normal 149 2" xfId="3062" xr:uid="{00000000-0005-0000-0000-0000340A0000}"/>
    <cellStyle name="Normal 15" xfId="599" xr:uid="{00000000-0005-0000-0000-0000350A0000}"/>
    <cellStyle name="Normal 15 2" xfId="600" xr:uid="{00000000-0005-0000-0000-0000360A0000}"/>
    <cellStyle name="Normal 15 2 2" xfId="3063" xr:uid="{00000000-0005-0000-0000-0000370A0000}"/>
    <cellStyle name="Normal 15 2 2 2" xfId="3064" xr:uid="{00000000-0005-0000-0000-0000380A0000}"/>
    <cellStyle name="Normal 15 2 2 2 2" xfId="3065" xr:uid="{00000000-0005-0000-0000-0000390A0000}"/>
    <cellStyle name="Normal 15 2 2 2 2 2" xfId="3066" xr:uid="{00000000-0005-0000-0000-00003A0A0000}"/>
    <cellStyle name="Normal 15 2 2 2 3" xfId="3067" xr:uid="{00000000-0005-0000-0000-00003B0A0000}"/>
    <cellStyle name="Normal 15 2 2 3" xfId="3068" xr:uid="{00000000-0005-0000-0000-00003C0A0000}"/>
    <cellStyle name="Normal 15 2 2 3 2" xfId="3069" xr:uid="{00000000-0005-0000-0000-00003D0A0000}"/>
    <cellStyle name="Normal 15 2 2 4" xfId="3070" xr:uid="{00000000-0005-0000-0000-00003E0A0000}"/>
    <cellStyle name="Normal 15 2 3" xfId="3071" xr:uid="{00000000-0005-0000-0000-00003F0A0000}"/>
    <cellStyle name="Normal 15 2 3 2" xfId="3072" xr:uid="{00000000-0005-0000-0000-0000400A0000}"/>
    <cellStyle name="Normal 15 2 3 2 2" xfId="3073" xr:uid="{00000000-0005-0000-0000-0000410A0000}"/>
    <cellStyle name="Normal 15 2 3 3" xfId="3074" xr:uid="{00000000-0005-0000-0000-0000420A0000}"/>
    <cellStyle name="Normal 15 2 4" xfId="3075" xr:uid="{00000000-0005-0000-0000-0000430A0000}"/>
    <cellStyle name="Normal 15 2 5" xfId="3076" xr:uid="{00000000-0005-0000-0000-0000440A0000}"/>
    <cellStyle name="Normal 15 2 5 2" xfId="3077" xr:uid="{00000000-0005-0000-0000-0000450A0000}"/>
    <cellStyle name="Normal 15 2 5 2 2" xfId="3078" xr:uid="{00000000-0005-0000-0000-0000460A0000}"/>
    <cellStyle name="Normal 15 2 5 3" xfId="3079" xr:uid="{00000000-0005-0000-0000-0000470A0000}"/>
    <cellStyle name="Normal 15 2 6" xfId="3080" xr:uid="{00000000-0005-0000-0000-0000480A0000}"/>
    <cellStyle name="Normal 15 2 6 2" xfId="3081" xr:uid="{00000000-0005-0000-0000-0000490A0000}"/>
    <cellStyle name="Normal 15 2 7" xfId="3082" xr:uid="{00000000-0005-0000-0000-00004A0A0000}"/>
    <cellStyle name="Normal 15 3" xfId="601" xr:uid="{00000000-0005-0000-0000-00004B0A0000}"/>
    <cellStyle name="Normal 15 3 2" xfId="3083" xr:uid="{00000000-0005-0000-0000-00004C0A0000}"/>
    <cellStyle name="Normal 15 3 2 2" xfId="3084" xr:uid="{00000000-0005-0000-0000-00004D0A0000}"/>
    <cellStyle name="Normal 15 3 2 2 2" xfId="3085" xr:uid="{00000000-0005-0000-0000-00004E0A0000}"/>
    <cellStyle name="Normal 15 3 2 3" xfId="3086" xr:uid="{00000000-0005-0000-0000-00004F0A0000}"/>
    <cellStyle name="Normal 15 3 3" xfId="3087" xr:uid="{00000000-0005-0000-0000-0000500A0000}"/>
    <cellStyle name="Normal 15 3 4" xfId="3088" xr:uid="{00000000-0005-0000-0000-0000510A0000}"/>
    <cellStyle name="Normal 15 3 5" xfId="3089" xr:uid="{00000000-0005-0000-0000-0000520A0000}"/>
    <cellStyle name="Normal 15 3 5 2" xfId="3090" xr:uid="{00000000-0005-0000-0000-0000530A0000}"/>
    <cellStyle name="Normal 15 3 6" xfId="3091" xr:uid="{00000000-0005-0000-0000-0000540A0000}"/>
    <cellStyle name="Normal 15 4" xfId="3092" xr:uid="{00000000-0005-0000-0000-0000550A0000}"/>
    <cellStyle name="Normal 15 4 2" xfId="3093" xr:uid="{00000000-0005-0000-0000-0000560A0000}"/>
    <cellStyle name="Normal 15 4 2 2" xfId="3094" xr:uid="{00000000-0005-0000-0000-0000570A0000}"/>
    <cellStyle name="Normal 15 4 3" xfId="3095" xr:uid="{00000000-0005-0000-0000-0000580A0000}"/>
    <cellStyle name="Normal 15 5" xfId="3096" xr:uid="{00000000-0005-0000-0000-0000590A0000}"/>
    <cellStyle name="Normal 15 6" xfId="3097" xr:uid="{00000000-0005-0000-0000-00005A0A0000}"/>
    <cellStyle name="Normal 15 6 2" xfId="3098" xr:uid="{00000000-0005-0000-0000-00005B0A0000}"/>
    <cellStyle name="Normal 15 6 2 2" xfId="3099" xr:uid="{00000000-0005-0000-0000-00005C0A0000}"/>
    <cellStyle name="Normal 15 6 3" xfId="3100" xr:uid="{00000000-0005-0000-0000-00005D0A0000}"/>
    <cellStyle name="Normal 15 7" xfId="3101" xr:uid="{00000000-0005-0000-0000-00005E0A0000}"/>
    <cellStyle name="Normal 15 7 2" xfId="3102" xr:uid="{00000000-0005-0000-0000-00005F0A0000}"/>
    <cellStyle name="Normal 15 8" xfId="3103" xr:uid="{00000000-0005-0000-0000-0000600A0000}"/>
    <cellStyle name="Normal 150" xfId="3104" xr:uid="{00000000-0005-0000-0000-0000610A0000}"/>
    <cellStyle name="Normal 150 2" xfId="3105" xr:uid="{00000000-0005-0000-0000-0000620A0000}"/>
    <cellStyle name="Normal 151" xfId="3106" xr:uid="{00000000-0005-0000-0000-0000630A0000}"/>
    <cellStyle name="Normal 151 2" xfId="3107" xr:uid="{00000000-0005-0000-0000-0000640A0000}"/>
    <cellStyle name="Normal 152" xfId="3108" xr:uid="{00000000-0005-0000-0000-0000650A0000}"/>
    <cellStyle name="Normal 152 2" xfId="3109" xr:uid="{00000000-0005-0000-0000-0000660A0000}"/>
    <cellStyle name="Normal 153" xfId="3110" xr:uid="{00000000-0005-0000-0000-0000670A0000}"/>
    <cellStyle name="Normal 153 2" xfId="3111" xr:uid="{00000000-0005-0000-0000-0000680A0000}"/>
    <cellStyle name="Normal 154" xfId="3112" xr:uid="{00000000-0005-0000-0000-0000690A0000}"/>
    <cellStyle name="Normal 155" xfId="3113" xr:uid="{00000000-0005-0000-0000-00006A0A0000}"/>
    <cellStyle name="Normal 156" xfId="3114" xr:uid="{00000000-0005-0000-0000-00006B0A0000}"/>
    <cellStyle name="Normal 157" xfId="3115" xr:uid="{00000000-0005-0000-0000-00006C0A0000}"/>
    <cellStyle name="Normal 158" xfId="3116" xr:uid="{00000000-0005-0000-0000-00006D0A0000}"/>
    <cellStyle name="Normal 159" xfId="3117" xr:uid="{00000000-0005-0000-0000-00006E0A0000}"/>
    <cellStyle name="Normal 16" xfId="602" xr:uid="{00000000-0005-0000-0000-00006F0A0000}"/>
    <cellStyle name="Normal 16 2" xfId="603" xr:uid="{00000000-0005-0000-0000-0000700A0000}"/>
    <cellStyle name="Normal 16 2 2" xfId="604" xr:uid="{00000000-0005-0000-0000-0000710A0000}"/>
    <cellStyle name="Normal 16 2 2 2" xfId="605" xr:uid="{00000000-0005-0000-0000-0000720A0000}"/>
    <cellStyle name="Normal 16 2 2 2 2" xfId="3118" xr:uid="{00000000-0005-0000-0000-0000730A0000}"/>
    <cellStyle name="Normal 16 2 2 2 2 2" xfId="3119" xr:uid="{00000000-0005-0000-0000-0000740A0000}"/>
    <cellStyle name="Normal 16 2 2 2 2 2 2" xfId="3120" xr:uid="{00000000-0005-0000-0000-0000750A0000}"/>
    <cellStyle name="Normal 16 2 2 2 2 2 2 2" xfId="3121" xr:uid="{00000000-0005-0000-0000-0000760A0000}"/>
    <cellStyle name="Normal 16 2 2 2 2 2 3" xfId="3122" xr:uid="{00000000-0005-0000-0000-0000770A0000}"/>
    <cellStyle name="Normal 16 2 2 2 2 3" xfId="3123" xr:uid="{00000000-0005-0000-0000-0000780A0000}"/>
    <cellStyle name="Normal 16 2 2 2 2 3 2" xfId="3124" xr:uid="{00000000-0005-0000-0000-0000790A0000}"/>
    <cellStyle name="Normal 16 2 2 2 2 4" xfId="3125" xr:uid="{00000000-0005-0000-0000-00007A0A0000}"/>
    <cellStyle name="Normal 16 2 2 2 3" xfId="3126" xr:uid="{00000000-0005-0000-0000-00007B0A0000}"/>
    <cellStyle name="Normal 16 2 2 2 3 2" xfId="3127" xr:uid="{00000000-0005-0000-0000-00007C0A0000}"/>
    <cellStyle name="Normal 16 2 2 2 3 2 2" xfId="3128" xr:uid="{00000000-0005-0000-0000-00007D0A0000}"/>
    <cellStyle name="Normal 16 2 2 2 3 3" xfId="3129" xr:uid="{00000000-0005-0000-0000-00007E0A0000}"/>
    <cellStyle name="Normal 16 2 2 2 4" xfId="3130" xr:uid="{00000000-0005-0000-0000-00007F0A0000}"/>
    <cellStyle name="Normal 16 2 2 2 4 2" xfId="3131" xr:uid="{00000000-0005-0000-0000-0000800A0000}"/>
    <cellStyle name="Normal 16 2 2 2 4 2 2" xfId="3132" xr:uid="{00000000-0005-0000-0000-0000810A0000}"/>
    <cellStyle name="Normal 16 2 2 2 4 3" xfId="3133" xr:uid="{00000000-0005-0000-0000-0000820A0000}"/>
    <cellStyle name="Normal 16 2 2 2 5" xfId="3134" xr:uid="{00000000-0005-0000-0000-0000830A0000}"/>
    <cellStyle name="Normal 16 2 2 2 5 2" xfId="3135" xr:uid="{00000000-0005-0000-0000-0000840A0000}"/>
    <cellStyle name="Normal 16 2 2 2 6" xfId="3136" xr:uid="{00000000-0005-0000-0000-0000850A0000}"/>
    <cellStyle name="Normal 16 2 2 3" xfId="3137" xr:uid="{00000000-0005-0000-0000-0000860A0000}"/>
    <cellStyle name="Normal 16 2 2 3 2" xfId="3138" xr:uid="{00000000-0005-0000-0000-0000870A0000}"/>
    <cellStyle name="Normal 16 2 2 3 2 2" xfId="3139" xr:uid="{00000000-0005-0000-0000-0000880A0000}"/>
    <cellStyle name="Normal 16 2 2 3 2 2 2" xfId="3140" xr:uid="{00000000-0005-0000-0000-0000890A0000}"/>
    <cellStyle name="Normal 16 2 2 3 2 3" xfId="3141" xr:uid="{00000000-0005-0000-0000-00008A0A0000}"/>
    <cellStyle name="Normal 16 2 2 3 3" xfId="3142" xr:uid="{00000000-0005-0000-0000-00008B0A0000}"/>
    <cellStyle name="Normal 16 2 2 3 3 2" xfId="3143" xr:uid="{00000000-0005-0000-0000-00008C0A0000}"/>
    <cellStyle name="Normal 16 2 2 3 4" xfId="3144" xr:uid="{00000000-0005-0000-0000-00008D0A0000}"/>
    <cellStyle name="Normal 16 2 2 4" xfId="3145" xr:uid="{00000000-0005-0000-0000-00008E0A0000}"/>
    <cellStyle name="Normal 16 2 2 4 2" xfId="3146" xr:uid="{00000000-0005-0000-0000-00008F0A0000}"/>
    <cellStyle name="Normal 16 2 2 4 2 2" xfId="3147" xr:uid="{00000000-0005-0000-0000-0000900A0000}"/>
    <cellStyle name="Normal 16 2 2 4 3" xfId="3148" xr:uid="{00000000-0005-0000-0000-0000910A0000}"/>
    <cellStyle name="Normal 16 2 2 5" xfId="3149" xr:uid="{00000000-0005-0000-0000-0000920A0000}"/>
    <cellStyle name="Normal 16 2 2 5 2" xfId="3150" xr:uid="{00000000-0005-0000-0000-0000930A0000}"/>
    <cellStyle name="Normal 16 2 2 5 2 2" xfId="3151" xr:uid="{00000000-0005-0000-0000-0000940A0000}"/>
    <cellStyle name="Normal 16 2 2 5 3" xfId="3152" xr:uid="{00000000-0005-0000-0000-0000950A0000}"/>
    <cellStyle name="Normal 16 2 2 6" xfId="3153" xr:uid="{00000000-0005-0000-0000-0000960A0000}"/>
    <cellStyle name="Normal 16 2 2 6 2" xfId="3154" xr:uid="{00000000-0005-0000-0000-0000970A0000}"/>
    <cellStyle name="Normal 16 2 2 7" xfId="3155" xr:uid="{00000000-0005-0000-0000-0000980A0000}"/>
    <cellStyle name="Normal 16 2 3" xfId="606" xr:uid="{00000000-0005-0000-0000-0000990A0000}"/>
    <cellStyle name="Normal 16 2 3 2" xfId="607" xr:uid="{00000000-0005-0000-0000-00009A0A0000}"/>
    <cellStyle name="Normal 16 2 3 2 2" xfId="3156" xr:uid="{00000000-0005-0000-0000-00009B0A0000}"/>
    <cellStyle name="Normal 16 2 3 2 2 2" xfId="3157" xr:uid="{00000000-0005-0000-0000-00009C0A0000}"/>
    <cellStyle name="Normal 16 2 3 2 2 2 2" xfId="3158" xr:uid="{00000000-0005-0000-0000-00009D0A0000}"/>
    <cellStyle name="Normal 16 2 3 2 2 3" xfId="3159" xr:uid="{00000000-0005-0000-0000-00009E0A0000}"/>
    <cellStyle name="Normal 16 2 3 2 3" xfId="3160" xr:uid="{00000000-0005-0000-0000-00009F0A0000}"/>
    <cellStyle name="Normal 16 2 3 2 3 2" xfId="3161" xr:uid="{00000000-0005-0000-0000-0000A00A0000}"/>
    <cellStyle name="Normal 16 2 3 2 4" xfId="3162" xr:uid="{00000000-0005-0000-0000-0000A10A0000}"/>
    <cellStyle name="Normal 16 2 3 3" xfId="3163" xr:uid="{00000000-0005-0000-0000-0000A20A0000}"/>
    <cellStyle name="Normal 16 2 3 3 2" xfId="3164" xr:uid="{00000000-0005-0000-0000-0000A30A0000}"/>
    <cellStyle name="Normal 16 2 3 3 2 2" xfId="3165" xr:uid="{00000000-0005-0000-0000-0000A40A0000}"/>
    <cellStyle name="Normal 16 2 3 3 3" xfId="3166" xr:uid="{00000000-0005-0000-0000-0000A50A0000}"/>
    <cellStyle name="Normal 16 2 3 4" xfId="3167" xr:uid="{00000000-0005-0000-0000-0000A60A0000}"/>
    <cellStyle name="Normal 16 2 3 4 2" xfId="3168" xr:uid="{00000000-0005-0000-0000-0000A70A0000}"/>
    <cellStyle name="Normal 16 2 3 4 2 2" xfId="3169" xr:uid="{00000000-0005-0000-0000-0000A80A0000}"/>
    <cellStyle name="Normal 16 2 3 4 3" xfId="3170" xr:uid="{00000000-0005-0000-0000-0000A90A0000}"/>
    <cellStyle name="Normal 16 2 3 5" xfId="3171" xr:uid="{00000000-0005-0000-0000-0000AA0A0000}"/>
    <cellStyle name="Normal 16 2 3 5 2" xfId="3172" xr:uid="{00000000-0005-0000-0000-0000AB0A0000}"/>
    <cellStyle name="Normal 16 2 3 6" xfId="3173" xr:uid="{00000000-0005-0000-0000-0000AC0A0000}"/>
    <cellStyle name="Normal 16 2 4" xfId="608" xr:uid="{00000000-0005-0000-0000-0000AD0A0000}"/>
    <cellStyle name="Normal 16 2 4 2" xfId="3174" xr:uid="{00000000-0005-0000-0000-0000AE0A0000}"/>
    <cellStyle name="Normal 16 2 4 2 2" xfId="3175" xr:uid="{00000000-0005-0000-0000-0000AF0A0000}"/>
    <cellStyle name="Normal 16 2 4 2 2 2" xfId="3176" xr:uid="{00000000-0005-0000-0000-0000B00A0000}"/>
    <cellStyle name="Normal 16 2 4 2 3" xfId="3177" xr:uid="{00000000-0005-0000-0000-0000B10A0000}"/>
    <cellStyle name="Normal 16 2 4 3" xfId="3178" xr:uid="{00000000-0005-0000-0000-0000B20A0000}"/>
    <cellStyle name="Normal 16 2 4 3 2" xfId="3179" xr:uid="{00000000-0005-0000-0000-0000B30A0000}"/>
    <cellStyle name="Normal 16 2 4 4" xfId="3180" xr:uid="{00000000-0005-0000-0000-0000B40A0000}"/>
    <cellStyle name="Normal 16 2 5" xfId="3181" xr:uid="{00000000-0005-0000-0000-0000B50A0000}"/>
    <cellStyle name="Normal 16 2 5 2" xfId="3182" xr:uid="{00000000-0005-0000-0000-0000B60A0000}"/>
    <cellStyle name="Normal 16 2 5 2 2" xfId="3183" xr:uid="{00000000-0005-0000-0000-0000B70A0000}"/>
    <cellStyle name="Normal 16 2 5 3" xfId="3184" xr:uid="{00000000-0005-0000-0000-0000B80A0000}"/>
    <cellStyle name="Normal 16 2 6" xfId="3185" xr:uid="{00000000-0005-0000-0000-0000B90A0000}"/>
    <cellStyle name="Normal 16 2 6 2" xfId="3186" xr:uid="{00000000-0005-0000-0000-0000BA0A0000}"/>
    <cellStyle name="Normal 16 2 6 2 2" xfId="3187" xr:uid="{00000000-0005-0000-0000-0000BB0A0000}"/>
    <cellStyle name="Normal 16 2 6 3" xfId="3188" xr:uid="{00000000-0005-0000-0000-0000BC0A0000}"/>
    <cellStyle name="Normal 16 2 7" xfId="3189" xr:uid="{00000000-0005-0000-0000-0000BD0A0000}"/>
    <cellStyle name="Normal 16 2 7 2" xfId="3190" xr:uid="{00000000-0005-0000-0000-0000BE0A0000}"/>
    <cellStyle name="Normal 16 2 8" xfId="3191" xr:uid="{00000000-0005-0000-0000-0000BF0A0000}"/>
    <cellStyle name="Normal 16 3" xfId="609" xr:uid="{00000000-0005-0000-0000-0000C00A0000}"/>
    <cellStyle name="Normal 16 3 2" xfId="3192" xr:uid="{00000000-0005-0000-0000-0000C10A0000}"/>
    <cellStyle name="Normal 16 3 2 2" xfId="3193" xr:uid="{00000000-0005-0000-0000-0000C20A0000}"/>
    <cellStyle name="Normal 16 3 2 2 2" xfId="3194" xr:uid="{00000000-0005-0000-0000-0000C30A0000}"/>
    <cellStyle name="Normal 16 3 2 2 2 2" xfId="3195" xr:uid="{00000000-0005-0000-0000-0000C40A0000}"/>
    <cellStyle name="Normal 16 3 2 2 3" xfId="3196" xr:uid="{00000000-0005-0000-0000-0000C50A0000}"/>
    <cellStyle name="Normal 16 3 2 3" xfId="3197" xr:uid="{00000000-0005-0000-0000-0000C60A0000}"/>
    <cellStyle name="Normal 16 3 2 3 2" xfId="3198" xr:uid="{00000000-0005-0000-0000-0000C70A0000}"/>
    <cellStyle name="Normal 16 3 2 4" xfId="3199" xr:uid="{00000000-0005-0000-0000-0000C80A0000}"/>
    <cellStyle name="Normal 16 3 3" xfId="3200" xr:uid="{00000000-0005-0000-0000-0000C90A0000}"/>
    <cellStyle name="Normal 16 3 3 2" xfId="3201" xr:uid="{00000000-0005-0000-0000-0000CA0A0000}"/>
    <cellStyle name="Normal 16 3 3 2 2" xfId="3202" xr:uid="{00000000-0005-0000-0000-0000CB0A0000}"/>
    <cellStyle name="Normal 16 3 3 3" xfId="3203" xr:uid="{00000000-0005-0000-0000-0000CC0A0000}"/>
    <cellStyle name="Normal 16 3 4" xfId="3204" xr:uid="{00000000-0005-0000-0000-0000CD0A0000}"/>
    <cellStyle name="Normal 16 3 5" xfId="3205" xr:uid="{00000000-0005-0000-0000-0000CE0A0000}"/>
    <cellStyle name="Normal 16 3 6" xfId="3206" xr:uid="{00000000-0005-0000-0000-0000CF0A0000}"/>
    <cellStyle name="Normal 16 3 6 2" xfId="3207" xr:uid="{00000000-0005-0000-0000-0000D00A0000}"/>
    <cellStyle name="Normal 16 3 6 2 2" xfId="3208" xr:uid="{00000000-0005-0000-0000-0000D10A0000}"/>
    <cellStyle name="Normal 16 3 6 3" xfId="3209" xr:uid="{00000000-0005-0000-0000-0000D20A0000}"/>
    <cellStyle name="Normal 16 3 7" xfId="3210" xr:uid="{00000000-0005-0000-0000-0000D30A0000}"/>
    <cellStyle name="Normal 16 3 7 2" xfId="3211" xr:uid="{00000000-0005-0000-0000-0000D40A0000}"/>
    <cellStyle name="Normal 16 3 8" xfId="3212" xr:uid="{00000000-0005-0000-0000-0000D50A0000}"/>
    <cellStyle name="Normal 16 4" xfId="610" xr:uid="{00000000-0005-0000-0000-0000D60A0000}"/>
    <cellStyle name="Normal 16 4 2" xfId="3213" xr:uid="{00000000-0005-0000-0000-0000D70A0000}"/>
    <cellStyle name="Normal 16 4 2 2" xfId="3214" xr:uid="{00000000-0005-0000-0000-0000D80A0000}"/>
    <cellStyle name="Normal 16 4 2 2 2" xfId="3215" xr:uid="{00000000-0005-0000-0000-0000D90A0000}"/>
    <cellStyle name="Normal 16 4 2 3" xfId="3216" xr:uid="{00000000-0005-0000-0000-0000DA0A0000}"/>
    <cellStyle name="Normal 16 4 3" xfId="3217" xr:uid="{00000000-0005-0000-0000-0000DB0A0000}"/>
    <cellStyle name="Normal 16 4 3 2" xfId="3218" xr:uid="{00000000-0005-0000-0000-0000DC0A0000}"/>
    <cellStyle name="Normal 16 4 4" xfId="3219" xr:uid="{00000000-0005-0000-0000-0000DD0A0000}"/>
    <cellStyle name="Normal 16 5" xfId="3220" xr:uid="{00000000-0005-0000-0000-0000DE0A0000}"/>
    <cellStyle name="Normal 16 6" xfId="3221" xr:uid="{00000000-0005-0000-0000-0000DF0A0000}"/>
    <cellStyle name="Normal 16 6 2" xfId="3222" xr:uid="{00000000-0005-0000-0000-0000E00A0000}"/>
    <cellStyle name="Normal 16 6 2 2" xfId="3223" xr:uid="{00000000-0005-0000-0000-0000E10A0000}"/>
    <cellStyle name="Normal 16 6 3" xfId="3224" xr:uid="{00000000-0005-0000-0000-0000E20A0000}"/>
    <cellStyle name="Normal 16 7" xfId="3225" xr:uid="{00000000-0005-0000-0000-0000E30A0000}"/>
    <cellStyle name="Normal 16 7 2" xfId="3226" xr:uid="{00000000-0005-0000-0000-0000E40A0000}"/>
    <cellStyle name="Normal 16 8" xfId="3227" xr:uid="{00000000-0005-0000-0000-0000E50A0000}"/>
    <cellStyle name="Normal 16_Budget incorporated 2011-2012 last101011" xfId="3228" xr:uid="{00000000-0005-0000-0000-0000E60A0000}"/>
    <cellStyle name="Normal 160" xfId="12" xr:uid="{00000000-0005-0000-0000-0000E70A0000}"/>
    <cellStyle name="Normal 161" xfId="6410" xr:uid="{00000000-0005-0000-0000-0000E80A0000}"/>
    <cellStyle name="Normal 161 2" xfId="8" xr:uid="{00000000-0005-0000-0000-0000E90A0000}"/>
    <cellStyle name="Normal 162" xfId="4" xr:uid="{00000000-0005-0000-0000-0000EA0A0000}"/>
    <cellStyle name="Normal 163" xfId="7" xr:uid="{00000000-0005-0000-0000-0000EB0A0000}"/>
    <cellStyle name="Normal 164" xfId="5928" xr:uid="{00000000-0005-0000-0000-0000EC0A0000}"/>
    <cellStyle name="Normal 165" xfId="6427" xr:uid="{00000000-0005-0000-0000-0000ED0A0000}"/>
    <cellStyle name="Normal 166" xfId="6428" xr:uid="{00000000-0005-0000-0000-0000EE0A0000}"/>
    <cellStyle name="Normal 167" xfId="6622" xr:uid="{00000000-0005-0000-0000-0000EF0A0000}"/>
    <cellStyle name="Normal 168" xfId="6688" xr:uid="{00000000-0005-0000-0000-0000F00A0000}"/>
    <cellStyle name="Normal 17" xfId="611" xr:uid="{00000000-0005-0000-0000-0000F10A0000}"/>
    <cellStyle name="Normal 17 2" xfId="612" xr:uid="{00000000-0005-0000-0000-0000F20A0000}"/>
    <cellStyle name="Normal 17 2 2" xfId="3229" xr:uid="{00000000-0005-0000-0000-0000F30A0000}"/>
    <cellStyle name="Normal 17 2 2 2" xfId="3230" xr:uid="{00000000-0005-0000-0000-0000F40A0000}"/>
    <cellStyle name="Normal 17 2 2 2 2" xfId="3231" xr:uid="{00000000-0005-0000-0000-0000F50A0000}"/>
    <cellStyle name="Normal 17 2 2 2 2 2" xfId="3232" xr:uid="{00000000-0005-0000-0000-0000F60A0000}"/>
    <cellStyle name="Normal 17 2 2 2 3" xfId="3233" xr:uid="{00000000-0005-0000-0000-0000F70A0000}"/>
    <cellStyle name="Normal 17 2 2 3" xfId="3234" xr:uid="{00000000-0005-0000-0000-0000F80A0000}"/>
    <cellStyle name="Normal 17 2 2 3 2" xfId="3235" xr:uid="{00000000-0005-0000-0000-0000F90A0000}"/>
    <cellStyle name="Normal 17 2 2 4" xfId="3236" xr:uid="{00000000-0005-0000-0000-0000FA0A0000}"/>
    <cellStyle name="Normal 17 2 3" xfId="3237" xr:uid="{00000000-0005-0000-0000-0000FB0A0000}"/>
    <cellStyle name="Normal 17 2 3 2" xfId="3238" xr:uid="{00000000-0005-0000-0000-0000FC0A0000}"/>
    <cellStyle name="Normal 17 2 3 2 2" xfId="3239" xr:uid="{00000000-0005-0000-0000-0000FD0A0000}"/>
    <cellStyle name="Normal 17 2 3 3" xfId="3240" xr:uid="{00000000-0005-0000-0000-0000FE0A0000}"/>
    <cellStyle name="Normal 17 2 4" xfId="3241" xr:uid="{00000000-0005-0000-0000-0000FF0A0000}"/>
    <cellStyle name="Normal 17 2 5" xfId="3242" xr:uid="{00000000-0005-0000-0000-0000000B0000}"/>
    <cellStyle name="Normal 17 2 6" xfId="3243" xr:uid="{00000000-0005-0000-0000-0000010B0000}"/>
    <cellStyle name="Normal 17 2 6 2" xfId="3244" xr:uid="{00000000-0005-0000-0000-0000020B0000}"/>
    <cellStyle name="Normal 17 2 6 2 2" xfId="3245" xr:uid="{00000000-0005-0000-0000-0000030B0000}"/>
    <cellStyle name="Normal 17 2 6 3" xfId="3246" xr:uid="{00000000-0005-0000-0000-0000040B0000}"/>
    <cellStyle name="Normal 17 2 7" xfId="3247" xr:uid="{00000000-0005-0000-0000-0000050B0000}"/>
    <cellStyle name="Normal 17 2 7 2" xfId="3248" xr:uid="{00000000-0005-0000-0000-0000060B0000}"/>
    <cellStyle name="Normal 17 2 8" xfId="3249" xr:uid="{00000000-0005-0000-0000-0000070B0000}"/>
    <cellStyle name="Normal 17 3" xfId="3250" xr:uid="{00000000-0005-0000-0000-0000080B0000}"/>
    <cellStyle name="Normal 17 3 2" xfId="3251" xr:uid="{00000000-0005-0000-0000-0000090B0000}"/>
    <cellStyle name="Normal 17 3 2 2" xfId="3252" xr:uid="{00000000-0005-0000-0000-00000A0B0000}"/>
    <cellStyle name="Normal 17 3 2 2 2" xfId="3253" xr:uid="{00000000-0005-0000-0000-00000B0B0000}"/>
    <cellStyle name="Normal 17 3 2 3" xfId="3254" xr:uid="{00000000-0005-0000-0000-00000C0B0000}"/>
    <cellStyle name="Normal 17 3 3" xfId="3255" xr:uid="{00000000-0005-0000-0000-00000D0B0000}"/>
    <cellStyle name="Normal 17 3 3 2" xfId="3256" xr:uid="{00000000-0005-0000-0000-00000E0B0000}"/>
    <cellStyle name="Normal 17 3 4" xfId="3257" xr:uid="{00000000-0005-0000-0000-00000F0B0000}"/>
    <cellStyle name="Normal 17 4" xfId="3258" xr:uid="{00000000-0005-0000-0000-0000100B0000}"/>
    <cellStyle name="Normal 17 4 2" xfId="3259" xr:uid="{00000000-0005-0000-0000-0000110B0000}"/>
    <cellStyle name="Normal 17 4 2 2" xfId="3260" xr:uid="{00000000-0005-0000-0000-0000120B0000}"/>
    <cellStyle name="Normal 17 4 3" xfId="3261" xr:uid="{00000000-0005-0000-0000-0000130B0000}"/>
    <cellStyle name="Normal 17 5" xfId="3262" xr:uid="{00000000-0005-0000-0000-0000140B0000}"/>
    <cellStyle name="Normal 17 6" xfId="3263" xr:uid="{00000000-0005-0000-0000-0000150B0000}"/>
    <cellStyle name="Normal 17 6 2" xfId="3264" xr:uid="{00000000-0005-0000-0000-0000160B0000}"/>
    <cellStyle name="Normal 17 6 2 2" xfId="3265" xr:uid="{00000000-0005-0000-0000-0000170B0000}"/>
    <cellStyle name="Normal 17 6 3" xfId="3266" xr:uid="{00000000-0005-0000-0000-0000180B0000}"/>
    <cellStyle name="Normal 17 7" xfId="3267" xr:uid="{00000000-0005-0000-0000-0000190B0000}"/>
    <cellStyle name="Normal 17 7 2" xfId="3268" xr:uid="{00000000-0005-0000-0000-00001A0B0000}"/>
    <cellStyle name="Normal 17 8" xfId="3269" xr:uid="{00000000-0005-0000-0000-00001B0B0000}"/>
    <cellStyle name="Normal 18" xfId="613" xr:uid="{00000000-0005-0000-0000-00001C0B0000}"/>
    <cellStyle name="Normal 18 2" xfId="614" xr:uid="{00000000-0005-0000-0000-00001D0B0000}"/>
    <cellStyle name="Normal 18 2 2" xfId="3270" xr:uid="{00000000-0005-0000-0000-00001E0B0000}"/>
    <cellStyle name="Normal 18 2 2 2" xfId="3271" xr:uid="{00000000-0005-0000-0000-00001F0B0000}"/>
    <cellStyle name="Normal 18 2 2 2 2" xfId="3272" xr:uid="{00000000-0005-0000-0000-0000200B0000}"/>
    <cellStyle name="Normal 18 2 2 2 2 2" xfId="3273" xr:uid="{00000000-0005-0000-0000-0000210B0000}"/>
    <cellStyle name="Normal 18 2 2 2 2 2 2" xfId="3274" xr:uid="{00000000-0005-0000-0000-0000220B0000}"/>
    <cellStyle name="Normal 18 2 2 2 2 3" xfId="3275" xr:uid="{00000000-0005-0000-0000-0000230B0000}"/>
    <cellStyle name="Normal 18 2 2 2 3" xfId="3276" xr:uid="{00000000-0005-0000-0000-0000240B0000}"/>
    <cellStyle name="Normal 18 2 2 2 3 2" xfId="3277" xr:uid="{00000000-0005-0000-0000-0000250B0000}"/>
    <cellStyle name="Normal 18 2 2 2 4" xfId="3278" xr:uid="{00000000-0005-0000-0000-0000260B0000}"/>
    <cellStyle name="Normal 18 2 2 3" xfId="3279" xr:uid="{00000000-0005-0000-0000-0000270B0000}"/>
    <cellStyle name="Normal 18 2 2 3 2" xfId="3280" xr:uid="{00000000-0005-0000-0000-0000280B0000}"/>
    <cellStyle name="Normal 18 2 2 3 2 2" xfId="3281" xr:uid="{00000000-0005-0000-0000-0000290B0000}"/>
    <cellStyle name="Normal 18 2 2 3 3" xfId="3282" xr:uid="{00000000-0005-0000-0000-00002A0B0000}"/>
    <cellStyle name="Normal 18 2 2 4" xfId="3283" xr:uid="{00000000-0005-0000-0000-00002B0B0000}"/>
    <cellStyle name="Normal 18 2 2 4 2" xfId="3284" xr:uid="{00000000-0005-0000-0000-00002C0B0000}"/>
    <cellStyle name="Normal 18 2 2 4 2 2" xfId="3285" xr:uid="{00000000-0005-0000-0000-00002D0B0000}"/>
    <cellStyle name="Normal 18 2 2 4 3" xfId="3286" xr:uid="{00000000-0005-0000-0000-00002E0B0000}"/>
    <cellStyle name="Normal 18 2 2 5" xfId="3287" xr:uid="{00000000-0005-0000-0000-00002F0B0000}"/>
    <cellStyle name="Normal 18 2 2 5 2" xfId="3288" xr:uid="{00000000-0005-0000-0000-0000300B0000}"/>
    <cellStyle name="Normal 18 2 2 6" xfId="3289" xr:uid="{00000000-0005-0000-0000-0000310B0000}"/>
    <cellStyle name="Normal 18 2 3" xfId="3290" xr:uid="{00000000-0005-0000-0000-0000320B0000}"/>
    <cellStyle name="Normal 18 2 3 2" xfId="3291" xr:uid="{00000000-0005-0000-0000-0000330B0000}"/>
    <cellStyle name="Normal 18 2 3 2 2" xfId="3292" xr:uid="{00000000-0005-0000-0000-0000340B0000}"/>
    <cellStyle name="Normal 18 2 3 2 2 2" xfId="3293" xr:uid="{00000000-0005-0000-0000-0000350B0000}"/>
    <cellStyle name="Normal 18 2 3 2 3" xfId="3294" xr:uid="{00000000-0005-0000-0000-0000360B0000}"/>
    <cellStyle name="Normal 18 2 3 3" xfId="3295" xr:uid="{00000000-0005-0000-0000-0000370B0000}"/>
    <cellStyle name="Normal 18 2 3 3 2" xfId="3296" xr:uid="{00000000-0005-0000-0000-0000380B0000}"/>
    <cellStyle name="Normal 18 2 3 4" xfId="3297" xr:uid="{00000000-0005-0000-0000-0000390B0000}"/>
    <cellStyle name="Normal 18 2 4" xfId="3298" xr:uid="{00000000-0005-0000-0000-00003A0B0000}"/>
    <cellStyle name="Normal 18 2 5" xfId="3299" xr:uid="{00000000-0005-0000-0000-00003B0B0000}"/>
    <cellStyle name="Normal 18 2 5 2" xfId="3300" xr:uid="{00000000-0005-0000-0000-00003C0B0000}"/>
    <cellStyle name="Normal 18 2 5 2 2" xfId="3301" xr:uid="{00000000-0005-0000-0000-00003D0B0000}"/>
    <cellStyle name="Normal 18 2 5 3" xfId="3302" xr:uid="{00000000-0005-0000-0000-00003E0B0000}"/>
    <cellStyle name="Normal 18 2 6" xfId="3303" xr:uid="{00000000-0005-0000-0000-00003F0B0000}"/>
    <cellStyle name="Normal 18 2 6 2" xfId="3304" xr:uid="{00000000-0005-0000-0000-0000400B0000}"/>
    <cellStyle name="Normal 18 2 6 2 2" xfId="3305" xr:uid="{00000000-0005-0000-0000-0000410B0000}"/>
    <cellStyle name="Normal 18 2 6 3" xfId="3306" xr:uid="{00000000-0005-0000-0000-0000420B0000}"/>
    <cellStyle name="Normal 18 2 7" xfId="3307" xr:uid="{00000000-0005-0000-0000-0000430B0000}"/>
    <cellStyle name="Normal 18 2 7 2" xfId="3308" xr:uid="{00000000-0005-0000-0000-0000440B0000}"/>
    <cellStyle name="Normal 18 2 8" xfId="3309" xr:uid="{00000000-0005-0000-0000-0000450B0000}"/>
    <cellStyle name="Normal 18 3" xfId="615" xr:uid="{00000000-0005-0000-0000-0000460B0000}"/>
    <cellStyle name="Normal 18 3 2" xfId="3310" xr:uid="{00000000-0005-0000-0000-0000470B0000}"/>
    <cellStyle name="Normal 18 3 2 2" xfId="3311" xr:uid="{00000000-0005-0000-0000-0000480B0000}"/>
    <cellStyle name="Normal 18 3 2 2 2" xfId="3312" xr:uid="{00000000-0005-0000-0000-0000490B0000}"/>
    <cellStyle name="Normal 18 3 2 2 2 2" xfId="3313" xr:uid="{00000000-0005-0000-0000-00004A0B0000}"/>
    <cellStyle name="Normal 18 3 2 2 3" xfId="3314" xr:uid="{00000000-0005-0000-0000-00004B0B0000}"/>
    <cellStyle name="Normal 18 3 2 3" xfId="3315" xr:uid="{00000000-0005-0000-0000-00004C0B0000}"/>
    <cellStyle name="Normal 18 3 2 3 2" xfId="3316" xr:uid="{00000000-0005-0000-0000-00004D0B0000}"/>
    <cellStyle name="Normal 18 3 2 4" xfId="3317" xr:uid="{00000000-0005-0000-0000-00004E0B0000}"/>
    <cellStyle name="Normal 18 3 3" xfId="3318" xr:uid="{00000000-0005-0000-0000-00004F0B0000}"/>
    <cellStyle name="Normal 18 3 3 2" xfId="3319" xr:uid="{00000000-0005-0000-0000-0000500B0000}"/>
    <cellStyle name="Normal 18 3 3 2 2" xfId="3320" xr:uid="{00000000-0005-0000-0000-0000510B0000}"/>
    <cellStyle name="Normal 18 3 3 3" xfId="3321" xr:uid="{00000000-0005-0000-0000-0000520B0000}"/>
    <cellStyle name="Normal 18 3 4" xfId="3322" xr:uid="{00000000-0005-0000-0000-0000530B0000}"/>
    <cellStyle name="Normal 18 3 4 2" xfId="3323" xr:uid="{00000000-0005-0000-0000-0000540B0000}"/>
    <cellStyle name="Normal 18 3 4 2 2" xfId="3324" xr:uid="{00000000-0005-0000-0000-0000550B0000}"/>
    <cellStyle name="Normal 18 3 4 3" xfId="3325" xr:uid="{00000000-0005-0000-0000-0000560B0000}"/>
    <cellStyle name="Normal 18 3 5" xfId="3326" xr:uid="{00000000-0005-0000-0000-0000570B0000}"/>
    <cellStyle name="Normal 18 3 5 2" xfId="3327" xr:uid="{00000000-0005-0000-0000-0000580B0000}"/>
    <cellStyle name="Normal 18 3 6" xfId="3328" xr:uid="{00000000-0005-0000-0000-0000590B0000}"/>
    <cellStyle name="Normal 18 4" xfId="3329" xr:uid="{00000000-0005-0000-0000-00005A0B0000}"/>
    <cellStyle name="Normal 18 4 2" xfId="3330" xr:uid="{00000000-0005-0000-0000-00005B0B0000}"/>
    <cellStyle name="Normal 18 4 2 2" xfId="3331" xr:uid="{00000000-0005-0000-0000-00005C0B0000}"/>
    <cellStyle name="Normal 18 4 2 2 2" xfId="3332" xr:uid="{00000000-0005-0000-0000-00005D0B0000}"/>
    <cellStyle name="Normal 18 4 2 3" xfId="3333" xr:uid="{00000000-0005-0000-0000-00005E0B0000}"/>
    <cellStyle name="Normal 18 4 3" xfId="3334" xr:uid="{00000000-0005-0000-0000-00005F0B0000}"/>
    <cellStyle name="Normal 18 4 3 2" xfId="3335" xr:uid="{00000000-0005-0000-0000-0000600B0000}"/>
    <cellStyle name="Normal 18 4 4" xfId="3336" xr:uid="{00000000-0005-0000-0000-0000610B0000}"/>
    <cellStyle name="Normal 18 5" xfId="3337" xr:uid="{00000000-0005-0000-0000-0000620B0000}"/>
    <cellStyle name="Normal 18 5 2" xfId="3338" xr:uid="{00000000-0005-0000-0000-0000630B0000}"/>
    <cellStyle name="Normal 18 5 2 2" xfId="3339" xr:uid="{00000000-0005-0000-0000-0000640B0000}"/>
    <cellStyle name="Normal 18 5 3" xfId="3340" xr:uid="{00000000-0005-0000-0000-0000650B0000}"/>
    <cellStyle name="Normal 18 6" xfId="3341" xr:uid="{00000000-0005-0000-0000-0000660B0000}"/>
    <cellStyle name="Normal 18 7" xfId="3342" xr:uid="{00000000-0005-0000-0000-0000670B0000}"/>
    <cellStyle name="Normal 18 7 2" xfId="3343" xr:uid="{00000000-0005-0000-0000-0000680B0000}"/>
    <cellStyle name="Normal 18 7 2 2" xfId="3344" xr:uid="{00000000-0005-0000-0000-0000690B0000}"/>
    <cellStyle name="Normal 18 7 3" xfId="3345" xr:uid="{00000000-0005-0000-0000-00006A0B0000}"/>
    <cellStyle name="Normal 18 8" xfId="3346" xr:uid="{00000000-0005-0000-0000-00006B0B0000}"/>
    <cellStyle name="Normal 18 8 2" xfId="3347" xr:uid="{00000000-0005-0000-0000-00006C0B0000}"/>
    <cellStyle name="Normal 18 9" xfId="3348" xr:uid="{00000000-0005-0000-0000-00006D0B0000}"/>
    <cellStyle name="Normal 19" xfId="616" xr:uid="{00000000-0005-0000-0000-00006E0B0000}"/>
    <cellStyle name="Normal 19 2" xfId="3349" xr:uid="{00000000-0005-0000-0000-00006F0B0000}"/>
    <cellStyle name="Normal 19 2 10" xfId="3350" xr:uid="{00000000-0005-0000-0000-0000700B0000}"/>
    <cellStyle name="Normal 19 2 2" xfId="3351" xr:uid="{00000000-0005-0000-0000-0000710B0000}"/>
    <cellStyle name="Normal 19 2 3" xfId="3352" xr:uid="{00000000-0005-0000-0000-0000720B0000}"/>
    <cellStyle name="Normal 19 2 4" xfId="3353" xr:uid="{00000000-0005-0000-0000-0000730B0000}"/>
    <cellStyle name="Normal 19 2 5" xfId="3354" xr:uid="{00000000-0005-0000-0000-0000740B0000}"/>
    <cellStyle name="Normal 19 2 5 2" xfId="3355" xr:uid="{00000000-0005-0000-0000-0000750B0000}"/>
    <cellStyle name="Normal 19 2 5 2 2" xfId="3356" xr:uid="{00000000-0005-0000-0000-0000760B0000}"/>
    <cellStyle name="Normal 19 2 5 2 2 2" xfId="3357" xr:uid="{00000000-0005-0000-0000-0000770B0000}"/>
    <cellStyle name="Normal 19 2 5 2 3" xfId="3358" xr:uid="{00000000-0005-0000-0000-0000780B0000}"/>
    <cellStyle name="Normal 19 2 5 3" xfId="3359" xr:uid="{00000000-0005-0000-0000-0000790B0000}"/>
    <cellStyle name="Normal 19 2 5 3 2" xfId="3360" xr:uid="{00000000-0005-0000-0000-00007A0B0000}"/>
    <cellStyle name="Normal 19 2 5 4" xfId="3361" xr:uid="{00000000-0005-0000-0000-00007B0B0000}"/>
    <cellStyle name="Normal 19 2 6" xfId="3362" xr:uid="{00000000-0005-0000-0000-00007C0B0000}"/>
    <cellStyle name="Normal 19 2 7" xfId="3363" xr:uid="{00000000-0005-0000-0000-00007D0B0000}"/>
    <cellStyle name="Normal 19 2 7 2" xfId="3364" xr:uid="{00000000-0005-0000-0000-00007E0B0000}"/>
    <cellStyle name="Normal 19 2 7 2 2" xfId="3365" xr:uid="{00000000-0005-0000-0000-00007F0B0000}"/>
    <cellStyle name="Normal 19 2 7 3" xfId="3366" xr:uid="{00000000-0005-0000-0000-0000800B0000}"/>
    <cellStyle name="Normal 19 2 8" xfId="3367" xr:uid="{00000000-0005-0000-0000-0000810B0000}"/>
    <cellStyle name="Normal 19 2 8 2" xfId="3368" xr:uid="{00000000-0005-0000-0000-0000820B0000}"/>
    <cellStyle name="Normal 19 2 8 2 2" xfId="3369" xr:uid="{00000000-0005-0000-0000-0000830B0000}"/>
    <cellStyle name="Normal 19 2 8 3" xfId="3370" xr:uid="{00000000-0005-0000-0000-0000840B0000}"/>
    <cellStyle name="Normal 19 2 9" xfId="3371" xr:uid="{00000000-0005-0000-0000-0000850B0000}"/>
    <cellStyle name="Normal 19 2 9 2" xfId="3372" xr:uid="{00000000-0005-0000-0000-0000860B0000}"/>
    <cellStyle name="Normal 19 3" xfId="3373" xr:uid="{00000000-0005-0000-0000-0000870B0000}"/>
    <cellStyle name="Normal 19 3 2" xfId="3374" xr:uid="{00000000-0005-0000-0000-0000880B0000}"/>
    <cellStyle name="Normal 19 3 2 2" xfId="3375" xr:uid="{00000000-0005-0000-0000-0000890B0000}"/>
    <cellStyle name="Normal 19 3 2 2 2" xfId="3376" xr:uid="{00000000-0005-0000-0000-00008A0B0000}"/>
    <cellStyle name="Normal 19 3 2 2 2 2" xfId="3377" xr:uid="{00000000-0005-0000-0000-00008B0B0000}"/>
    <cellStyle name="Normal 19 3 2 2 3" xfId="3378" xr:uid="{00000000-0005-0000-0000-00008C0B0000}"/>
    <cellStyle name="Normal 19 3 2 3" xfId="3379" xr:uid="{00000000-0005-0000-0000-00008D0B0000}"/>
    <cellStyle name="Normal 19 3 2 3 2" xfId="3380" xr:uid="{00000000-0005-0000-0000-00008E0B0000}"/>
    <cellStyle name="Normal 19 3 2 4" xfId="3381" xr:uid="{00000000-0005-0000-0000-00008F0B0000}"/>
    <cellStyle name="Normal 19 3 3" xfId="3382" xr:uid="{00000000-0005-0000-0000-0000900B0000}"/>
    <cellStyle name="Normal 19 3 3 2" xfId="3383" xr:uid="{00000000-0005-0000-0000-0000910B0000}"/>
    <cellStyle name="Normal 19 3 3 2 2" xfId="3384" xr:uid="{00000000-0005-0000-0000-0000920B0000}"/>
    <cellStyle name="Normal 19 3 3 3" xfId="3385" xr:uid="{00000000-0005-0000-0000-0000930B0000}"/>
    <cellStyle name="Normal 19 3 4" xfId="3386" xr:uid="{00000000-0005-0000-0000-0000940B0000}"/>
    <cellStyle name="Normal 19 3 4 2" xfId="3387" xr:uid="{00000000-0005-0000-0000-0000950B0000}"/>
    <cellStyle name="Normal 19 3 4 2 2" xfId="3388" xr:uid="{00000000-0005-0000-0000-0000960B0000}"/>
    <cellStyle name="Normal 19 3 4 3" xfId="3389" xr:uid="{00000000-0005-0000-0000-0000970B0000}"/>
    <cellStyle name="Normal 19 3 5" xfId="3390" xr:uid="{00000000-0005-0000-0000-0000980B0000}"/>
    <cellStyle name="Normal 19 3 5 2" xfId="3391" xr:uid="{00000000-0005-0000-0000-0000990B0000}"/>
    <cellStyle name="Normal 19 3 6" xfId="3392" xr:uid="{00000000-0005-0000-0000-00009A0B0000}"/>
    <cellStyle name="Normal 19 4" xfId="3393" xr:uid="{00000000-0005-0000-0000-00009B0B0000}"/>
    <cellStyle name="Normal 19 4 2" xfId="3394" xr:uid="{00000000-0005-0000-0000-00009C0B0000}"/>
    <cellStyle name="Normal 19 4 2 2" xfId="3395" xr:uid="{00000000-0005-0000-0000-00009D0B0000}"/>
    <cellStyle name="Normal 19 4 2 2 2" xfId="3396" xr:uid="{00000000-0005-0000-0000-00009E0B0000}"/>
    <cellStyle name="Normal 19 4 2 2 2 2" xfId="3397" xr:uid="{00000000-0005-0000-0000-00009F0B0000}"/>
    <cellStyle name="Normal 19 4 2 2 3" xfId="3398" xr:uid="{00000000-0005-0000-0000-0000A00B0000}"/>
    <cellStyle name="Normal 19 4 2 3" xfId="3399" xr:uid="{00000000-0005-0000-0000-0000A10B0000}"/>
    <cellStyle name="Normal 19 4 2 3 2" xfId="3400" xr:uid="{00000000-0005-0000-0000-0000A20B0000}"/>
    <cellStyle name="Normal 19 4 2 4" xfId="3401" xr:uid="{00000000-0005-0000-0000-0000A30B0000}"/>
    <cellStyle name="Normal 19 4 3" xfId="3402" xr:uid="{00000000-0005-0000-0000-0000A40B0000}"/>
    <cellStyle name="Normal 19 4 3 2" xfId="3403" xr:uid="{00000000-0005-0000-0000-0000A50B0000}"/>
    <cellStyle name="Normal 19 4 3 2 2" xfId="3404" xr:uid="{00000000-0005-0000-0000-0000A60B0000}"/>
    <cellStyle name="Normal 19 4 3 3" xfId="3405" xr:uid="{00000000-0005-0000-0000-0000A70B0000}"/>
    <cellStyle name="Normal 19 4 4" xfId="3406" xr:uid="{00000000-0005-0000-0000-0000A80B0000}"/>
    <cellStyle name="Normal 19 4 4 2" xfId="3407" xr:uid="{00000000-0005-0000-0000-0000A90B0000}"/>
    <cellStyle name="Normal 19 4 4 2 2" xfId="3408" xr:uid="{00000000-0005-0000-0000-0000AA0B0000}"/>
    <cellStyle name="Normal 19 4 4 3" xfId="3409" xr:uid="{00000000-0005-0000-0000-0000AB0B0000}"/>
    <cellStyle name="Normal 19 4 5" xfId="3410" xr:uid="{00000000-0005-0000-0000-0000AC0B0000}"/>
    <cellStyle name="Normal 19 4 5 2" xfId="3411" xr:uid="{00000000-0005-0000-0000-0000AD0B0000}"/>
    <cellStyle name="Normal 19 4 6" xfId="3412" xr:uid="{00000000-0005-0000-0000-0000AE0B0000}"/>
    <cellStyle name="Normal 19 5" xfId="3413" xr:uid="{00000000-0005-0000-0000-0000AF0B0000}"/>
    <cellStyle name="Normal 19 5 2" xfId="3414" xr:uid="{00000000-0005-0000-0000-0000B00B0000}"/>
    <cellStyle name="Normal 19 5 2 2" xfId="3415" xr:uid="{00000000-0005-0000-0000-0000B10B0000}"/>
    <cellStyle name="Normal 19 5 2 2 2" xfId="3416" xr:uid="{00000000-0005-0000-0000-0000B20B0000}"/>
    <cellStyle name="Normal 19 5 2 2 2 2" xfId="3417" xr:uid="{00000000-0005-0000-0000-0000B30B0000}"/>
    <cellStyle name="Normal 19 5 2 2 3" xfId="3418" xr:uid="{00000000-0005-0000-0000-0000B40B0000}"/>
    <cellStyle name="Normal 19 5 2 3" xfId="3419" xr:uid="{00000000-0005-0000-0000-0000B50B0000}"/>
    <cellStyle name="Normal 19 5 2 3 2" xfId="3420" xr:uid="{00000000-0005-0000-0000-0000B60B0000}"/>
    <cellStyle name="Normal 19 5 2 4" xfId="3421" xr:uid="{00000000-0005-0000-0000-0000B70B0000}"/>
    <cellStyle name="Normal 19 5 3" xfId="3422" xr:uid="{00000000-0005-0000-0000-0000B80B0000}"/>
    <cellStyle name="Normal 19 5 3 2" xfId="3423" xr:uid="{00000000-0005-0000-0000-0000B90B0000}"/>
    <cellStyle name="Normal 19 5 3 2 2" xfId="3424" xr:uid="{00000000-0005-0000-0000-0000BA0B0000}"/>
    <cellStyle name="Normal 19 5 3 3" xfId="3425" xr:uid="{00000000-0005-0000-0000-0000BB0B0000}"/>
    <cellStyle name="Normal 19 5 4" xfId="3426" xr:uid="{00000000-0005-0000-0000-0000BC0B0000}"/>
    <cellStyle name="Normal 19 5 4 2" xfId="3427" xr:uid="{00000000-0005-0000-0000-0000BD0B0000}"/>
    <cellStyle name="Normal 19 5 4 2 2" xfId="3428" xr:uid="{00000000-0005-0000-0000-0000BE0B0000}"/>
    <cellStyle name="Normal 19 5 4 3" xfId="3429" xr:uid="{00000000-0005-0000-0000-0000BF0B0000}"/>
    <cellStyle name="Normal 19 5 5" xfId="3430" xr:uid="{00000000-0005-0000-0000-0000C00B0000}"/>
    <cellStyle name="Normal 19 5 5 2" xfId="3431" xr:uid="{00000000-0005-0000-0000-0000C10B0000}"/>
    <cellStyle name="Normal 19 5 6" xfId="3432" xr:uid="{00000000-0005-0000-0000-0000C20B0000}"/>
    <cellStyle name="Normal 19 6" xfId="3433" xr:uid="{00000000-0005-0000-0000-0000C30B0000}"/>
    <cellStyle name="Normal 19 7" xfId="3434" xr:uid="{00000000-0005-0000-0000-0000C40B0000}"/>
    <cellStyle name="Normal 19 8" xfId="3435" xr:uid="{00000000-0005-0000-0000-0000C50B0000}"/>
    <cellStyle name="Normal 2" xfId="54" xr:uid="{00000000-0005-0000-0000-0000C60B0000}"/>
    <cellStyle name="Normal 2 10" xfId="10" xr:uid="{00000000-0005-0000-0000-0000C70B0000}"/>
    <cellStyle name="Normal 2 10 2" xfId="3436" xr:uid="{00000000-0005-0000-0000-0000C80B0000}"/>
    <cellStyle name="Normal 2 10 2 2" xfId="3437" xr:uid="{00000000-0005-0000-0000-0000C90B0000}"/>
    <cellStyle name="Normal 2 10 2 2 2" xfId="3438" xr:uid="{00000000-0005-0000-0000-0000CA0B0000}"/>
    <cellStyle name="Normal 2 10 2 2 2 2" xfId="3439" xr:uid="{00000000-0005-0000-0000-0000CB0B0000}"/>
    <cellStyle name="Normal 2 10 2 2 2 2 2" xfId="3440" xr:uid="{00000000-0005-0000-0000-0000CC0B0000}"/>
    <cellStyle name="Normal 2 10 2 2 2 2 2 2" xfId="3441" xr:uid="{00000000-0005-0000-0000-0000CD0B0000}"/>
    <cellStyle name="Normal 2 10 2 2 2 2 3" xfId="3442" xr:uid="{00000000-0005-0000-0000-0000CE0B0000}"/>
    <cellStyle name="Normal 2 10 2 2 2 3" xfId="3443" xr:uid="{00000000-0005-0000-0000-0000CF0B0000}"/>
    <cellStyle name="Normal 2 10 2 2 2 3 2" xfId="3444" xr:uid="{00000000-0005-0000-0000-0000D00B0000}"/>
    <cellStyle name="Normal 2 10 2 2 2 4" xfId="3445" xr:uid="{00000000-0005-0000-0000-0000D10B0000}"/>
    <cellStyle name="Normal 2 10 2 2 3" xfId="3446" xr:uid="{00000000-0005-0000-0000-0000D20B0000}"/>
    <cellStyle name="Normal 2 10 2 2 3 2" xfId="3447" xr:uid="{00000000-0005-0000-0000-0000D30B0000}"/>
    <cellStyle name="Normal 2 10 2 2 3 2 2" xfId="3448" xr:uid="{00000000-0005-0000-0000-0000D40B0000}"/>
    <cellStyle name="Normal 2 10 2 2 3 3" xfId="3449" xr:uid="{00000000-0005-0000-0000-0000D50B0000}"/>
    <cellStyle name="Normal 2 10 2 2 4" xfId="3450" xr:uid="{00000000-0005-0000-0000-0000D60B0000}"/>
    <cellStyle name="Normal 2 10 2 2 4 2" xfId="3451" xr:uid="{00000000-0005-0000-0000-0000D70B0000}"/>
    <cellStyle name="Normal 2 10 2 2 4 2 2" xfId="3452" xr:uid="{00000000-0005-0000-0000-0000D80B0000}"/>
    <cellStyle name="Normal 2 10 2 2 4 3" xfId="3453" xr:uid="{00000000-0005-0000-0000-0000D90B0000}"/>
    <cellStyle name="Normal 2 10 2 2 5" xfId="3454" xr:uid="{00000000-0005-0000-0000-0000DA0B0000}"/>
    <cellStyle name="Normal 2 10 2 2 5 2" xfId="3455" xr:uid="{00000000-0005-0000-0000-0000DB0B0000}"/>
    <cellStyle name="Normal 2 10 2 2 6" xfId="3456" xr:uid="{00000000-0005-0000-0000-0000DC0B0000}"/>
    <cellStyle name="Normal 2 10 2 3" xfId="3457" xr:uid="{00000000-0005-0000-0000-0000DD0B0000}"/>
    <cellStyle name="Normal 2 10 2 3 2" xfId="3458" xr:uid="{00000000-0005-0000-0000-0000DE0B0000}"/>
    <cellStyle name="Normal 2 10 2 3 2 2" xfId="3459" xr:uid="{00000000-0005-0000-0000-0000DF0B0000}"/>
    <cellStyle name="Normal 2 10 2 3 2 2 2" xfId="3460" xr:uid="{00000000-0005-0000-0000-0000E00B0000}"/>
    <cellStyle name="Normal 2 10 2 3 2 3" xfId="3461" xr:uid="{00000000-0005-0000-0000-0000E10B0000}"/>
    <cellStyle name="Normal 2 10 2 3 3" xfId="3462" xr:uid="{00000000-0005-0000-0000-0000E20B0000}"/>
    <cellStyle name="Normal 2 10 2 3 3 2" xfId="3463" xr:uid="{00000000-0005-0000-0000-0000E30B0000}"/>
    <cellStyle name="Normal 2 10 2 3 4" xfId="3464" xr:uid="{00000000-0005-0000-0000-0000E40B0000}"/>
    <cellStyle name="Normal 2 10 2 4" xfId="3465" xr:uid="{00000000-0005-0000-0000-0000E50B0000}"/>
    <cellStyle name="Normal 2 10 2 5" xfId="3466" xr:uid="{00000000-0005-0000-0000-0000E60B0000}"/>
    <cellStyle name="Normal 2 10 2 5 2" xfId="3467" xr:uid="{00000000-0005-0000-0000-0000E70B0000}"/>
    <cellStyle name="Normal 2 10 2 5 2 2" xfId="3468" xr:uid="{00000000-0005-0000-0000-0000E80B0000}"/>
    <cellStyle name="Normal 2 10 2 5 3" xfId="3469" xr:uid="{00000000-0005-0000-0000-0000E90B0000}"/>
    <cellStyle name="Normal 2 10 2 6" xfId="3470" xr:uid="{00000000-0005-0000-0000-0000EA0B0000}"/>
    <cellStyle name="Normal 2 10 2 6 2" xfId="3471" xr:uid="{00000000-0005-0000-0000-0000EB0B0000}"/>
    <cellStyle name="Normal 2 10 2 6 2 2" xfId="3472" xr:uid="{00000000-0005-0000-0000-0000EC0B0000}"/>
    <cellStyle name="Normal 2 10 2 6 3" xfId="3473" xr:uid="{00000000-0005-0000-0000-0000ED0B0000}"/>
    <cellStyle name="Normal 2 10 2 7" xfId="3474" xr:uid="{00000000-0005-0000-0000-0000EE0B0000}"/>
    <cellStyle name="Normal 2 10 2 7 2" xfId="3475" xr:uid="{00000000-0005-0000-0000-0000EF0B0000}"/>
    <cellStyle name="Normal 2 10 2 8" xfId="3476" xr:uid="{00000000-0005-0000-0000-0000F00B0000}"/>
    <cellStyle name="Normal 2 10 3" xfId="3477" xr:uid="{00000000-0005-0000-0000-0000F10B0000}"/>
    <cellStyle name="Normal 2 10 3 2" xfId="3478" xr:uid="{00000000-0005-0000-0000-0000F20B0000}"/>
    <cellStyle name="Normal 2 10 3 2 2" xfId="3479" xr:uid="{00000000-0005-0000-0000-0000F30B0000}"/>
    <cellStyle name="Normal 2 10 3 2 2 2" xfId="3480" xr:uid="{00000000-0005-0000-0000-0000F40B0000}"/>
    <cellStyle name="Normal 2 10 3 2 2 2 2" xfId="3481" xr:uid="{00000000-0005-0000-0000-0000F50B0000}"/>
    <cellStyle name="Normal 2 10 3 2 2 3" xfId="3482" xr:uid="{00000000-0005-0000-0000-0000F60B0000}"/>
    <cellStyle name="Normal 2 10 3 2 3" xfId="3483" xr:uid="{00000000-0005-0000-0000-0000F70B0000}"/>
    <cellStyle name="Normal 2 10 3 2 3 2" xfId="3484" xr:uid="{00000000-0005-0000-0000-0000F80B0000}"/>
    <cellStyle name="Normal 2 10 3 2 4" xfId="3485" xr:uid="{00000000-0005-0000-0000-0000F90B0000}"/>
    <cellStyle name="Normal 2 10 3 3" xfId="3486" xr:uid="{00000000-0005-0000-0000-0000FA0B0000}"/>
    <cellStyle name="Normal 2 10 3 3 2" xfId="3487" xr:uid="{00000000-0005-0000-0000-0000FB0B0000}"/>
    <cellStyle name="Normal 2 10 3 3 2 2" xfId="3488" xr:uid="{00000000-0005-0000-0000-0000FC0B0000}"/>
    <cellStyle name="Normal 2 10 3 3 3" xfId="3489" xr:uid="{00000000-0005-0000-0000-0000FD0B0000}"/>
    <cellStyle name="Normal 2 10 3 4" xfId="3490" xr:uid="{00000000-0005-0000-0000-0000FE0B0000}"/>
    <cellStyle name="Normal 2 10 3 4 2" xfId="3491" xr:uid="{00000000-0005-0000-0000-0000FF0B0000}"/>
    <cellStyle name="Normal 2 10 3 4 2 2" xfId="3492" xr:uid="{00000000-0005-0000-0000-0000000C0000}"/>
    <cellStyle name="Normal 2 10 3 4 3" xfId="3493" xr:uid="{00000000-0005-0000-0000-0000010C0000}"/>
    <cellStyle name="Normal 2 10 3 5" xfId="3494" xr:uid="{00000000-0005-0000-0000-0000020C0000}"/>
    <cellStyle name="Normal 2 10 3 5 2" xfId="3495" xr:uid="{00000000-0005-0000-0000-0000030C0000}"/>
    <cellStyle name="Normal 2 10 3 6" xfId="3496" xr:uid="{00000000-0005-0000-0000-0000040C0000}"/>
    <cellStyle name="Normal 2 10 4" xfId="3497" xr:uid="{00000000-0005-0000-0000-0000050C0000}"/>
    <cellStyle name="Normal 2 10 4 2" xfId="3498" xr:uid="{00000000-0005-0000-0000-0000060C0000}"/>
    <cellStyle name="Normal 2 10 4 2 2" xfId="3499" xr:uid="{00000000-0005-0000-0000-0000070C0000}"/>
    <cellStyle name="Normal 2 10 4 3" xfId="3500" xr:uid="{00000000-0005-0000-0000-0000080C0000}"/>
    <cellStyle name="Normal 2 10 5" xfId="3501" xr:uid="{00000000-0005-0000-0000-0000090C0000}"/>
    <cellStyle name="Normal 2 10 6" xfId="3502" xr:uid="{00000000-0005-0000-0000-00000A0C0000}"/>
    <cellStyle name="Normal 2 10 6 2" xfId="3503" xr:uid="{00000000-0005-0000-0000-00000B0C0000}"/>
    <cellStyle name="Normal 2 10 6 2 2" xfId="3504" xr:uid="{00000000-0005-0000-0000-00000C0C0000}"/>
    <cellStyle name="Normal 2 10 6 3" xfId="3505" xr:uid="{00000000-0005-0000-0000-00000D0C0000}"/>
    <cellStyle name="Normal 2 11" xfId="617" xr:uid="{00000000-0005-0000-0000-00000E0C0000}"/>
    <cellStyle name="Normal 2 11 2" xfId="3506" xr:uid="{00000000-0005-0000-0000-00000F0C0000}"/>
    <cellStyle name="Normal 2 11 3" xfId="3507" xr:uid="{00000000-0005-0000-0000-0000100C0000}"/>
    <cellStyle name="Normal 2 12" xfId="618" xr:uid="{00000000-0005-0000-0000-0000110C0000}"/>
    <cellStyle name="Normal 2 12 2" xfId="3508" xr:uid="{00000000-0005-0000-0000-0000120C0000}"/>
    <cellStyle name="Normal 2 12 2 2" xfId="3509" xr:uid="{00000000-0005-0000-0000-0000130C0000}"/>
    <cellStyle name="Normal 2 12 2 2 2" xfId="3510" xr:uid="{00000000-0005-0000-0000-0000140C0000}"/>
    <cellStyle name="Normal 2 12 2 2 2 2" xfId="3511" xr:uid="{00000000-0005-0000-0000-0000150C0000}"/>
    <cellStyle name="Normal 2 12 2 2 2 2 2" xfId="3512" xr:uid="{00000000-0005-0000-0000-0000160C0000}"/>
    <cellStyle name="Normal 2 12 2 2 2 3" xfId="3513" xr:uid="{00000000-0005-0000-0000-0000170C0000}"/>
    <cellStyle name="Normal 2 12 2 2 3" xfId="3514" xr:uid="{00000000-0005-0000-0000-0000180C0000}"/>
    <cellStyle name="Normal 2 12 2 2 3 2" xfId="3515" xr:uid="{00000000-0005-0000-0000-0000190C0000}"/>
    <cellStyle name="Normal 2 12 2 2 4" xfId="3516" xr:uid="{00000000-0005-0000-0000-00001A0C0000}"/>
    <cellStyle name="Normal 2 12 2 3" xfId="3517" xr:uid="{00000000-0005-0000-0000-00001B0C0000}"/>
    <cellStyle name="Normal 2 12 2 4" xfId="3518" xr:uid="{00000000-0005-0000-0000-00001C0C0000}"/>
    <cellStyle name="Normal 2 12 2 4 2" xfId="3519" xr:uid="{00000000-0005-0000-0000-00001D0C0000}"/>
    <cellStyle name="Normal 2 12 2 4 2 2" xfId="3520" xr:uid="{00000000-0005-0000-0000-00001E0C0000}"/>
    <cellStyle name="Normal 2 12 2 4 3" xfId="3521" xr:uid="{00000000-0005-0000-0000-00001F0C0000}"/>
    <cellStyle name="Normal 2 12 2 5" xfId="3522" xr:uid="{00000000-0005-0000-0000-0000200C0000}"/>
    <cellStyle name="Normal 2 12 2 5 2" xfId="3523" xr:uid="{00000000-0005-0000-0000-0000210C0000}"/>
    <cellStyle name="Normal 2 12 2 5 2 2" xfId="3524" xr:uid="{00000000-0005-0000-0000-0000220C0000}"/>
    <cellStyle name="Normal 2 12 2 5 3" xfId="3525" xr:uid="{00000000-0005-0000-0000-0000230C0000}"/>
    <cellStyle name="Normal 2 12 2 6" xfId="3526" xr:uid="{00000000-0005-0000-0000-0000240C0000}"/>
    <cellStyle name="Normal 2 12 2 6 2" xfId="3527" xr:uid="{00000000-0005-0000-0000-0000250C0000}"/>
    <cellStyle name="Normal 2 12 2 7" xfId="3528" xr:uid="{00000000-0005-0000-0000-0000260C0000}"/>
    <cellStyle name="Normal 2 12 3" xfId="3529" xr:uid="{00000000-0005-0000-0000-0000270C0000}"/>
    <cellStyle name="Normal 2 12 4" xfId="3530" xr:uid="{00000000-0005-0000-0000-0000280C0000}"/>
    <cellStyle name="Normal 2 12 4 2" xfId="3531" xr:uid="{00000000-0005-0000-0000-0000290C0000}"/>
    <cellStyle name="Normal 2 12 4 2 2" xfId="3532" xr:uid="{00000000-0005-0000-0000-00002A0C0000}"/>
    <cellStyle name="Normal 2 12 4 2 2 2" xfId="3533" xr:uid="{00000000-0005-0000-0000-00002B0C0000}"/>
    <cellStyle name="Normal 2 12 4 2 3" xfId="3534" xr:uid="{00000000-0005-0000-0000-00002C0C0000}"/>
    <cellStyle name="Normal 2 12 4 3" xfId="3535" xr:uid="{00000000-0005-0000-0000-00002D0C0000}"/>
    <cellStyle name="Normal 2 12 4 3 2" xfId="3536" xr:uid="{00000000-0005-0000-0000-00002E0C0000}"/>
    <cellStyle name="Normal 2 12 4 4" xfId="3537" xr:uid="{00000000-0005-0000-0000-00002F0C0000}"/>
    <cellStyle name="Normal 2 12 5" xfId="3538" xr:uid="{00000000-0005-0000-0000-0000300C0000}"/>
    <cellStyle name="Normal 2 12 5 2" xfId="3539" xr:uid="{00000000-0005-0000-0000-0000310C0000}"/>
    <cellStyle name="Normal 2 12 5 2 2" xfId="3540" xr:uid="{00000000-0005-0000-0000-0000320C0000}"/>
    <cellStyle name="Normal 2 12 5 3" xfId="3541" xr:uid="{00000000-0005-0000-0000-0000330C0000}"/>
    <cellStyle name="Normal 2 12 6" xfId="3542" xr:uid="{00000000-0005-0000-0000-0000340C0000}"/>
    <cellStyle name="Normal 2 12 7" xfId="3543" xr:uid="{00000000-0005-0000-0000-0000350C0000}"/>
    <cellStyle name="Normal 2 12 7 2" xfId="3544" xr:uid="{00000000-0005-0000-0000-0000360C0000}"/>
    <cellStyle name="Normal 2 12 7 2 2" xfId="3545" xr:uid="{00000000-0005-0000-0000-0000370C0000}"/>
    <cellStyle name="Normal 2 12 7 3" xfId="3546" xr:uid="{00000000-0005-0000-0000-0000380C0000}"/>
    <cellStyle name="Normal 2 12 8" xfId="3547" xr:uid="{00000000-0005-0000-0000-0000390C0000}"/>
    <cellStyle name="Normal 2 12 8 2" xfId="3548" xr:uid="{00000000-0005-0000-0000-00003A0C0000}"/>
    <cellStyle name="Normal 2 12 9" xfId="3549" xr:uid="{00000000-0005-0000-0000-00003B0C0000}"/>
    <cellStyle name="Normal 2 13" xfId="619" xr:uid="{00000000-0005-0000-0000-00003C0C0000}"/>
    <cellStyle name="Normal 2 13 2" xfId="3550" xr:uid="{00000000-0005-0000-0000-00003D0C0000}"/>
    <cellStyle name="Normal 2 14" xfId="620" xr:uid="{00000000-0005-0000-0000-00003E0C0000}"/>
    <cellStyle name="Normal 2 14 2" xfId="3551" xr:uid="{00000000-0005-0000-0000-00003F0C0000}"/>
    <cellStyle name="Normal 2 15" xfId="621" xr:uid="{00000000-0005-0000-0000-0000400C0000}"/>
    <cellStyle name="Normal 2 15 2" xfId="3552" xr:uid="{00000000-0005-0000-0000-0000410C0000}"/>
    <cellStyle name="Normal 2 16" xfId="622" xr:uid="{00000000-0005-0000-0000-0000420C0000}"/>
    <cellStyle name="Normal 2 16 2" xfId="3553" xr:uid="{00000000-0005-0000-0000-0000430C0000}"/>
    <cellStyle name="Normal 2 17" xfId="623" xr:uid="{00000000-0005-0000-0000-0000440C0000}"/>
    <cellStyle name="Normal 2 17 2" xfId="3554" xr:uid="{00000000-0005-0000-0000-0000450C0000}"/>
    <cellStyle name="Normal 2 18" xfId="624" xr:uid="{00000000-0005-0000-0000-0000460C0000}"/>
    <cellStyle name="Normal 2 18 2" xfId="3555" xr:uid="{00000000-0005-0000-0000-0000470C0000}"/>
    <cellStyle name="Normal 2 19" xfId="625" xr:uid="{00000000-0005-0000-0000-0000480C0000}"/>
    <cellStyle name="Normal 2 19 2" xfId="3556" xr:uid="{00000000-0005-0000-0000-0000490C0000}"/>
    <cellStyle name="Normal 2 2" xfId="626" xr:uid="{00000000-0005-0000-0000-00004A0C0000}"/>
    <cellStyle name="Normal 2 2 10" xfId="3557" xr:uid="{00000000-0005-0000-0000-00004B0C0000}"/>
    <cellStyle name="Normal 2 2 11" xfId="3558" xr:uid="{00000000-0005-0000-0000-00004C0C0000}"/>
    <cellStyle name="Normal 2 2 12" xfId="3559" xr:uid="{00000000-0005-0000-0000-00004D0C0000}"/>
    <cellStyle name="Normal 2 2 2" xfId="627" xr:uid="{00000000-0005-0000-0000-00004E0C0000}"/>
    <cellStyle name="Normal 2 2 2 2" xfId="3560" xr:uid="{00000000-0005-0000-0000-00004F0C0000}"/>
    <cellStyle name="Normal 2 2 2 2 2" xfId="3561" xr:uid="{00000000-0005-0000-0000-0000500C0000}"/>
    <cellStyle name="Normal 2 2 2 2 2 2" xfId="3562" xr:uid="{00000000-0005-0000-0000-0000510C0000}"/>
    <cellStyle name="Normal 2 2 2 3" xfId="3563" xr:uid="{00000000-0005-0000-0000-0000520C0000}"/>
    <cellStyle name="Normal 2 2 2 3 2" xfId="3564" xr:uid="{00000000-0005-0000-0000-0000530C0000}"/>
    <cellStyle name="Normal 2 2 2 4" xfId="3565" xr:uid="{00000000-0005-0000-0000-0000540C0000}"/>
    <cellStyle name="Normal 2 2 2 4 2" xfId="3566" xr:uid="{00000000-0005-0000-0000-0000550C0000}"/>
    <cellStyle name="Normal 2 2 2 5" xfId="3567" xr:uid="{00000000-0005-0000-0000-0000560C0000}"/>
    <cellStyle name="Normal 2 2 2 5 2" xfId="3568" xr:uid="{00000000-0005-0000-0000-0000570C0000}"/>
    <cellStyle name="Normal 2 2 2 5 2 2" xfId="3569" xr:uid="{00000000-0005-0000-0000-0000580C0000}"/>
    <cellStyle name="Normal 2 2 2 5 2 2 2" xfId="3570" xr:uid="{00000000-0005-0000-0000-0000590C0000}"/>
    <cellStyle name="Normal 2 2 2 5 2 2 2 2" xfId="3571" xr:uid="{00000000-0005-0000-0000-00005A0C0000}"/>
    <cellStyle name="Normal 2 2 2 5 2 2 3" xfId="3572" xr:uid="{00000000-0005-0000-0000-00005B0C0000}"/>
    <cellStyle name="Normal 2 2 2 5 2 3" xfId="3573" xr:uid="{00000000-0005-0000-0000-00005C0C0000}"/>
    <cellStyle name="Normal 2 2 2 5 2 3 2" xfId="3574" xr:uid="{00000000-0005-0000-0000-00005D0C0000}"/>
    <cellStyle name="Normal 2 2 2 5 2 4" xfId="3575" xr:uid="{00000000-0005-0000-0000-00005E0C0000}"/>
    <cellStyle name="Normal 2 2 2 5 3" xfId="3576" xr:uid="{00000000-0005-0000-0000-00005F0C0000}"/>
    <cellStyle name="Normal 2 2 2 5 3 2" xfId="3577" xr:uid="{00000000-0005-0000-0000-0000600C0000}"/>
    <cellStyle name="Normal 2 2 2 5 3 2 2" xfId="3578" xr:uid="{00000000-0005-0000-0000-0000610C0000}"/>
    <cellStyle name="Normal 2 2 2 5 3 3" xfId="3579" xr:uid="{00000000-0005-0000-0000-0000620C0000}"/>
    <cellStyle name="Normal 2 2 2 5 4" xfId="3580" xr:uid="{00000000-0005-0000-0000-0000630C0000}"/>
    <cellStyle name="Normal 2 2 2 5 4 2" xfId="3581" xr:uid="{00000000-0005-0000-0000-0000640C0000}"/>
    <cellStyle name="Normal 2 2 2 5 4 2 2" xfId="3582" xr:uid="{00000000-0005-0000-0000-0000650C0000}"/>
    <cellStyle name="Normal 2 2 2 5 4 3" xfId="3583" xr:uid="{00000000-0005-0000-0000-0000660C0000}"/>
    <cellStyle name="Normal 2 2 2 5 5" xfId="3584" xr:uid="{00000000-0005-0000-0000-0000670C0000}"/>
    <cellStyle name="Normal 2 2 2 5 5 2" xfId="3585" xr:uid="{00000000-0005-0000-0000-0000680C0000}"/>
    <cellStyle name="Normal 2 2 2 5 6" xfId="3586" xr:uid="{00000000-0005-0000-0000-0000690C0000}"/>
    <cellStyle name="Normal 2 2 2 6" xfId="3587" xr:uid="{00000000-0005-0000-0000-00006A0C0000}"/>
    <cellStyle name="Normal 2 2 2 6 2" xfId="3588" xr:uid="{00000000-0005-0000-0000-00006B0C0000}"/>
    <cellStyle name="Normal 2 2 2 6 2 2" xfId="3589" xr:uid="{00000000-0005-0000-0000-00006C0C0000}"/>
    <cellStyle name="Normal 2 2 2 6 2 2 2" xfId="3590" xr:uid="{00000000-0005-0000-0000-00006D0C0000}"/>
    <cellStyle name="Normal 2 2 2 6 2 2 2 2" xfId="3591" xr:uid="{00000000-0005-0000-0000-00006E0C0000}"/>
    <cellStyle name="Normal 2 2 2 6 2 2 3" xfId="3592" xr:uid="{00000000-0005-0000-0000-00006F0C0000}"/>
    <cellStyle name="Normal 2 2 2 6 2 3" xfId="3593" xr:uid="{00000000-0005-0000-0000-0000700C0000}"/>
    <cellStyle name="Normal 2 2 2 6 2 3 2" xfId="3594" xr:uid="{00000000-0005-0000-0000-0000710C0000}"/>
    <cellStyle name="Normal 2 2 2 6 2 4" xfId="3595" xr:uid="{00000000-0005-0000-0000-0000720C0000}"/>
    <cellStyle name="Normal 2 2 2 6 3" xfId="3596" xr:uid="{00000000-0005-0000-0000-0000730C0000}"/>
    <cellStyle name="Normal 2 2 2 6 3 2" xfId="3597" xr:uid="{00000000-0005-0000-0000-0000740C0000}"/>
    <cellStyle name="Normal 2 2 2 6 3 2 2" xfId="3598" xr:uid="{00000000-0005-0000-0000-0000750C0000}"/>
    <cellStyle name="Normal 2 2 2 6 3 3" xfId="3599" xr:uid="{00000000-0005-0000-0000-0000760C0000}"/>
    <cellStyle name="Normal 2 2 2 6 4" xfId="3600" xr:uid="{00000000-0005-0000-0000-0000770C0000}"/>
    <cellStyle name="Normal 2 2 2 6 4 2" xfId="3601" xr:uid="{00000000-0005-0000-0000-0000780C0000}"/>
    <cellStyle name="Normal 2 2 2 6 4 2 2" xfId="3602" xr:uid="{00000000-0005-0000-0000-0000790C0000}"/>
    <cellStyle name="Normal 2 2 2 6 4 3" xfId="3603" xr:uid="{00000000-0005-0000-0000-00007A0C0000}"/>
    <cellStyle name="Normal 2 2 2 6 5" xfId="3604" xr:uid="{00000000-0005-0000-0000-00007B0C0000}"/>
    <cellStyle name="Normal 2 2 2 6 5 2" xfId="3605" xr:uid="{00000000-0005-0000-0000-00007C0C0000}"/>
    <cellStyle name="Normal 2 2 2 6 6" xfId="3606" xr:uid="{00000000-0005-0000-0000-00007D0C0000}"/>
    <cellStyle name="Normal 2 2 2 7" xfId="3607" xr:uid="{00000000-0005-0000-0000-00007E0C0000}"/>
    <cellStyle name="Normal 2 2 2 7 2" xfId="3608" xr:uid="{00000000-0005-0000-0000-00007F0C0000}"/>
    <cellStyle name="Normal 2 2 2 7 2 2" xfId="3609" xr:uid="{00000000-0005-0000-0000-0000800C0000}"/>
    <cellStyle name="Normal 2 2 2 7 2 2 2" xfId="3610" xr:uid="{00000000-0005-0000-0000-0000810C0000}"/>
    <cellStyle name="Normal 2 2 2 7 2 2 2 2" xfId="3611" xr:uid="{00000000-0005-0000-0000-0000820C0000}"/>
    <cellStyle name="Normal 2 2 2 7 2 2 3" xfId="3612" xr:uid="{00000000-0005-0000-0000-0000830C0000}"/>
    <cellStyle name="Normal 2 2 2 7 2 3" xfId="3613" xr:uid="{00000000-0005-0000-0000-0000840C0000}"/>
    <cellStyle name="Normal 2 2 2 7 2 3 2" xfId="3614" xr:uid="{00000000-0005-0000-0000-0000850C0000}"/>
    <cellStyle name="Normal 2 2 2 7 2 4" xfId="3615" xr:uid="{00000000-0005-0000-0000-0000860C0000}"/>
    <cellStyle name="Normal 2 2 2 7 3" xfId="3616" xr:uid="{00000000-0005-0000-0000-0000870C0000}"/>
    <cellStyle name="Normal 2 2 2 7 3 2" xfId="3617" xr:uid="{00000000-0005-0000-0000-0000880C0000}"/>
    <cellStyle name="Normal 2 2 2 7 3 2 2" xfId="3618" xr:uid="{00000000-0005-0000-0000-0000890C0000}"/>
    <cellStyle name="Normal 2 2 2 7 3 3" xfId="3619" xr:uid="{00000000-0005-0000-0000-00008A0C0000}"/>
    <cellStyle name="Normal 2 2 2 7 4" xfId="3620" xr:uid="{00000000-0005-0000-0000-00008B0C0000}"/>
    <cellStyle name="Normal 2 2 2 7 4 2" xfId="3621" xr:uid="{00000000-0005-0000-0000-00008C0C0000}"/>
    <cellStyle name="Normal 2 2 2 7 4 2 2" xfId="3622" xr:uid="{00000000-0005-0000-0000-00008D0C0000}"/>
    <cellStyle name="Normal 2 2 2 7 4 3" xfId="3623" xr:uid="{00000000-0005-0000-0000-00008E0C0000}"/>
    <cellStyle name="Normal 2 2 2 7 5" xfId="3624" xr:uid="{00000000-0005-0000-0000-00008F0C0000}"/>
    <cellStyle name="Normal 2 2 2 7 5 2" xfId="3625" xr:uid="{00000000-0005-0000-0000-0000900C0000}"/>
    <cellStyle name="Normal 2 2 2 7 6" xfId="3626" xr:uid="{00000000-0005-0000-0000-0000910C0000}"/>
    <cellStyle name="Normal 2 2 2 8" xfId="3627" xr:uid="{00000000-0005-0000-0000-0000920C0000}"/>
    <cellStyle name="Normal 2 2 2 9" xfId="3628" xr:uid="{00000000-0005-0000-0000-0000930C0000}"/>
    <cellStyle name="Normal 2 2 3" xfId="3629" xr:uid="{00000000-0005-0000-0000-0000940C0000}"/>
    <cellStyle name="Normal 2 2 4" xfId="3630" xr:uid="{00000000-0005-0000-0000-0000950C0000}"/>
    <cellStyle name="Normal 2 2 4 2" xfId="3631" xr:uid="{00000000-0005-0000-0000-0000960C0000}"/>
    <cellStyle name="Normal 2 2 4 2 2" xfId="3632" xr:uid="{00000000-0005-0000-0000-0000970C0000}"/>
    <cellStyle name="Normal 2 2 4 2 2 2" xfId="3633" xr:uid="{00000000-0005-0000-0000-0000980C0000}"/>
    <cellStyle name="Normal 2 2 4 2 2 2 2" xfId="3634" xr:uid="{00000000-0005-0000-0000-0000990C0000}"/>
    <cellStyle name="Normal 2 2 4 2 2 2 2 2" xfId="3635" xr:uid="{00000000-0005-0000-0000-00009A0C0000}"/>
    <cellStyle name="Normal 2 2 4 2 2 2 3" xfId="3636" xr:uid="{00000000-0005-0000-0000-00009B0C0000}"/>
    <cellStyle name="Normal 2 2 4 2 2 3" xfId="3637" xr:uid="{00000000-0005-0000-0000-00009C0C0000}"/>
    <cellStyle name="Normal 2 2 4 2 2 3 2" xfId="3638" xr:uid="{00000000-0005-0000-0000-00009D0C0000}"/>
    <cellStyle name="Normal 2 2 4 2 2 4" xfId="3639" xr:uid="{00000000-0005-0000-0000-00009E0C0000}"/>
    <cellStyle name="Normal 2 2 4 2 3" xfId="3640" xr:uid="{00000000-0005-0000-0000-00009F0C0000}"/>
    <cellStyle name="Normal 2 2 4 2 3 2" xfId="3641" xr:uid="{00000000-0005-0000-0000-0000A00C0000}"/>
    <cellStyle name="Normal 2 2 4 2 3 2 2" xfId="3642" xr:uid="{00000000-0005-0000-0000-0000A10C0000}"/>
    <cellStyle name="Normal 2 2 4 2 3 3" xfId="3643" xr:uid="{00000000-0005-0000-0000-0000A20C0000}"/>
    <cellStyle name="Normal 2 2 4 2 4" xfId="3644" xr:uid="{00000000-0005-0000-0000-0000A30C0000}"/>
    <cellStyle name="Normal 2 2 4 2 4 2" xfId="3645" xr:uid="{00000000-0005-0000-0000-0000A40C0000}"/>
    <cellStyle name="Normal 2 2 4 2 4 2 2" xfId="3646" xr:uid="{00000000-0005-0000-0000-0000A50C0000}"/>
    <cellStyle name="Normal 2 2 4 2 4 3" xfId="3647" xr:uid="{00000000-0005-0000-0000-0000A60C0000}"/>
    <cellStyle name="Normal 2 2 4 2 5" xfId="3648" xr:uid="{00000000-0005-0000-0000-0000A70C0000}"/>
    <cellStyle name="Normal 2 2 4 2 5 2" xfId="3649" xr:uid="{00000000-0005-0000-0000-0000A80C0000}"/>
    <cellStyle name="Normal 2 2 4 2 6" xfId="3650" xr:uid="{00000000-0005-0000-0000-0000A90C0000}"/>
    <cellStyle name="Normal 2 2 4 3" xfId="3651" xr:uid="{00000000-0005-0000-0000-0000AA0C0000}"/>
    <cellStyle name="Normal 2 2 4 3 2" xfId="3652" xr:uid="{00000000-0005-0000-0000-0000AB0C0000}"/>
    <cellStyle name="Normal 2 2 4 3 2 2" xfId="3653" xr:uid="{00000000-0005-0000-0000-0000AC0C0000}"/>
    <cellStyle name="Normal 2 2 4 3 2 2 2" xfId="3654" xr:uid="{00000000-0005-0000-0000-0000AD0C0000}"/>
    <cellStyle name="Normal 2 2 4 3 2 3" xfId="3655" xr:uid="{00000000-0005-0000-0000-0000AE0C0000}"/>
    <cellStyle name="Normal 2 2 4 3 3" xfId="3656" xr:uid="{00000000-0005-0000-0000-0000AF0C0000}"/>
    <cellStyle name="Normal 2 2 4 3 3 2" xfId="3657" xr:uid="{00000000-0005-0000-0000-0000B00C0000}"/>
    <cellStyle name="Normal 2 2 4 3 4" xfId="3658" xr:uid="{00000000-0005-0000-0000-0000B10C0000}"/>
    <cellStyle name="Normal 2 2 4 4" xfId="3659" xr:uid="{00000000-0005-0000-0000-0000B20C0000}"/>
    <cellStyle name="Normal 2 2 4 4 2" xfId="3660" xr:uid="{00000000-0005-0000-0000-0000B30C0000}"/>
    <cellStyle name="Normal 2 2 4 4 2 2" xfId="3661" xr:uid="{00000000-0005-0000-0000-0000B40C0000}"/>
    <cellStyle name="Normal 2 2 4 4 3" xfId="3662" xr:uid="{00000000-0005-0000-0000-0000B50C0000}"/>
    <cellStyle name="Normal 2 2 4 5" xfId="3663" xr:uid="{00000000-0005-0000-0000-0000B60C0000}"/>
    <cellStyle name="Normal 2 2 4 5 2" xfId="3664" xr:uid="{00000000-0005-0000-0000-0000B70C0000}"/>
    <cellStyle name="Normal 2 2 4 5 2 2" xfId="3665" xr:uid="{00000000-0005-0000-0000-0000B80C0000}"/>
    <cellStyle name="Normal 2 2 4 5 3" xfId="3666" xr:uid="{00000000-0005-0000-0000-0000B90C0000}"/>
    <cellStyle name="Normal 2 2 4 6" xfId="3667" xr:uid="{00000000-0005-0000-0000-0000BA0C0000}"/>
    <cellStyle name="Normal 2 2 4 6 2" xfId="3668" xr:uid="{00000000-0005-0000-0000-0000BB0C0000}"/>
    <cellStyle name="Normal 2 2 4 7" xfId="3669" xr:uid="{00000000-0005-0000-0000-0000BC0C0000}"/>
    <cellStyle name="Normal 2 2 5" xfId="3670" xr:uid="{00000000-0005-0000-0000-0000BD0C0000}"/>
    <cellStyle name="Normal 2 2 5 2" xfId="3671" xr:uid="{00000000-0005-0000-0000-0000BE0C0000}"/>
    <cellStyle name="Normal 2 2 5 2 2" xfId="3672" xr:uid="{00000000-0005-0000-0000-0000BF0C0000}"/>
    <cellStyle name="Normal 2 2 5 2 2 2" xfId="3673" xr:uid="{00000000-0005-0000-0000-0000C00C0000}"/>
    <cellStyle name="Normal 2 2 5 2 2 2 2" xfId="3674" xr:uid="{00000000-0005-0000-0000-0000C10C0000}"/>
    <cellStyle name="Normal 2 2 5 2 2 2 2 2" xfId="3675" xr:uid="{00000000-0005-0000-0000-0000C20C0000}"/>
    <cellStyle name="Normal 2 2 5 2 2 2 2 2 2" xfId="3676" xr:uid="{00000000-0005-0000-0000-0000C30C0000}"/>
    <cellStyle name="Normal 2 2 5 2 2 2 2 3" xfId="3677" xr:uid="{00000000-0005-0000-0000-0000C40C0000}"/>
    <cellStyle name="Normal 2 2 5 2 2 2 3" xfId="3678" xr:uid="{00000000-0005-0000-0000-0000C50C0000}"/>
    <cellStyle name="Normal 2 2 5 2 2 2 3 2" xfId="3679" xr:uid="{00000000-0005-0000-0000-0000C60C0000}"/>
    <cellStyle name="Normal 2 2 5 2 2 2 4" xfId="3680" xr:uid="{00000000-0005-0000-0000-0000C70C0000}"/>
    <cellStyle name="Normal 2 2 5 2 2 3" xfId="3681" xr:uid="{00000000-0005-0000-0000-0000C80C0000}"/>
    <cellStyle name="Normal 2 2 5 2 2 3 2" xfId="3682" xr:uid="{00000000-0005-0000-0000-0000C90C0000}"/>
    <cellStyle name="Normal 2 2 5 2 2 3 2 2" xfId="3683" xr:uid="{00000000-0005-0000-0000-0000CA0C0000}"/>
    <cellStyle name="Normal 2 2 5 2 2 3 3" xfId="3684" xr:uid="{00000000-0005-0000-0000-0000CB0C0000}"/>
    <cellStyle name="Normal 2 2 5 2 2 4" xfId="3685" xr:uid="{00000000-0005-0000-0000-0000CC0C0000}"/>
    <cellStyle name="Normal 2 2 5 2 2 4 2" xfId="3686" xr:uid="{00000000-0005-0000-0000-0000CD0C0000}"/>
    <cellStyle name="Normal 2 2 5 2 2 4 2 2" xfId="3687" xr:uid="{00000000-0005-0000-0000-0000CE0C0000}"/>
    <cellStyle name="Normal 2 2 5 2 2 4 3" xfId="3688" xr:uid="{00000000-0005-0000-0000-0000CF0C0000}"/>
    <cellStyle name="Normal 2 2 5 2 2 5" xfId="3689" xr:uid="{00000000-0005-0000-0000-0000D00C0000}"/>
    <cellStyle name="Normal 2 2 5 2 2 5 2" xfId="3690" xr:uid="{00000000-0005-0000-0000-0000D10C0000}"/>
    <cellStyle name="Normal 2 2 5 2 2 6" xfId="3691" xr:uid="{00000000-0005-0000-0000-0000D20C0000}"/>
    <cellStyle name="Normal 2 2 5 2 3" xfId="3692" xr:uid="{00000000-0005-0000-0000-0000D30C0000}"/>
    <cellStyle name="Normal 2 2 5 2 3 2" xfId="3693" xr:uid="{00000000-0005-0000-0000-0000D40C0000}"/>
    <cellStyle name="Normal 2 2 5 2 3 2 2" xfId="3694" xr:uid="{00000000-0005-0000-0000-0000D50C0000}"/>
    <cellStyle name="Normal 2 2 5 2 3 2 2 2" xfId="3695" xr:uid="{00000000-0005-0000-0000-0000D60C0000}"/>
    <cellStyle name="Normal 2 2 5 2 3 2 3" xfId="3696" xr:uid="{00000000-0005-0000-0000-0000D70C0000}"/>
    <cellStyle name="Normal 2 2 5 2 3 3" xfId="3697" xr:uid="{00000000-0005-0000-0000-0000D80C0000}"/>
    <cellStyle name="Normal 2 2 5 2 3 3 2" xfId="3698" xr:uid="{00000000-0005-0000-0000-0000D90C0000}"/>
    <cellStyle name="Normal 2 2 5 2 3 4" xfId="3699" xr:uid="{00000000-0005-0000-0000-0000DA0C0000}"/>
    <cellStyle name="Normal 2 2 5 2 4" xfId="3700" xr:uid="{00000000-0005-0000-0000-0000DB0C0000}"/>
    <cellStyle name="Normal 2 2 5 2 4 2" xfId="3701" xr:uid="{00000000-0005-0000-0000-0000DC0C0000}"/>
    <cellStyle name="Normal 2 2 5 2 4 2 2" xfId="3702" xr:uid="{00000000-0005-0000-0000-0000DD0C0000}"/>
    <cellStyle name="Normal 2 2 5 2 4 3" xfId="3703" xr:uid="{00000000-0005-0000-0000-0000DE0C0000}"/>
    <cellStyle name="Normal 2 2 5 2 5" xfId="3704" xr:uid="{00000000-0005-0000-0000-0000DF0C0000}"/>
    <cellStyle name="Normal 2 2 5 2 5 2" xfId="3705" xr:uid="{00000000-0005-0000-0000-0000E00C0000}"/>
    <cellStyle name="Normal 2 2 5 2 5 2 2" xfId="3706" xr:uid="{00000000-0005-0000-0000-0000E10C0000}"/>
    <cellStyle name="Normal 2 2 5 2 5 3" xfId="3707" xr:uid="{00000000-0005-0000-0000-0000E20C0000}"/>
    <cellStyle name="Normal 2 2 5 2 6" xfId="3708" xr:uid="{00000000-0005-0000-0000-0000E30C0000}"/>
    <cellStyle name="Normal 2 2 5 2 6 2" xfId="3709" xr:uid="{00000000-0005-0000-0000-0000E40C0000}"/>
    <cellStyle name="Normal 2 2 5 2 7" xfId="3710" xr:uid="{00000000-0005-0000-0000-0000E50C0000}"/>
    <cellStyle name="Normal 2 2 5 3" xfId="3711" xr:uid="{00000000-0005-0000-0000-0000E60C0000}"/>
    <cellStyle name="Normal 2 2 5 3 2" xfId="3712" xr:uid="{00000000-0005-0000-0000-0000E70C0000}"/>
    <cellStyle name="Normal 2 2 5 3 2 2" xfId="3713" xr:uid="{00000000-0005-0000-0000-0000E80C0000}"/>
    <cellStyle name="Normal 2 2 5 3 2 2 2" xfId="3714" xr:uid="{00000000-0005-0000-0000-0000E90C0000}"/>
    <cellStyle name="Normal 2 2 5 3 2 2 2 2" xfId="3715" xr:uid="{00000000-0005-0000-0000-0000EA0C0000}"/>
    <cellStyle name="Normal 2 2 5 3 2 2 3" xfId="3716" xr:uid="{00000000-0005-0000-0000-0000EB0C0000}"/>
    <cellStyle name="Normal 2 2 5 3 2 3" xfId="3717" xr:uid="{00000000-0005-0000-0000-0000EC0C0000}"/>
    <cellStyle name="Normal 2 2 5 3 2 3 2" xfId="3718" xr:uid="{00000000-0005-0000-0000-0000ED0C0000}"/>
    <cellStyle name="Normal 2 2 5 3 2 4" xfId="3719" xr:uid="{00000000-0005-0000-0000-0000EE0C0000}"/>
    <cellStyle name="Normal 2 2 5 3 3" xfId="3720" xr:uid="{00000000-0005-0000-0000-0000EF0C0000}"/>
    <cellStyle name="Normal 2 2 5 3 3 2" xfId="3721" xr:uid="{00000000-0005-0000-0000-0000F00C0000}"/>
    <cellStyle name="Normal 2 2 5 3 3 2 2" xfId="3722" xr:uid="{00000000-0005-0000-0000-0000F10C0000}"/>
    <cellStyle name="Normal 2 2 5 3 3 3" xfId="3723" xr:uid="{00000000-0005-0000-0000-0000F20C0000}"/>
    <cellStyle name="Normal 2 2 5 3 4" xfId="3724" xr:uid="{00000000-0005-0000-0000-0000F30C0000}"/>
    <cellStyle name="Normal 2 2 5 3 4 2" xfId="3725" xr:uid="{00000000-0005-0000-0000-0000F40C0000}"/>
    <cellStyle name="Normal 2 2 5 3 4 2 2" xfId="3726" xr:uid="{00000000-0005-0000-0000-0000F50C0000}"/>
    <cellStyle name="Normal 2 2 5 3 4 3" xfId="3727" xr:uid="{00000000-0005-0000-0000-0000F60C0000}"/>
    <cellStyle name="Normal 2 2 5 3 5" xfId="3728" xr:uid="{00000000-0005-0000-0000-0000F70C0000}"/>
    <cellStyle name="Normal 2 2 5 3 5 2" xfId="3729" xr:uid="{00000000-0005-0000-0000-0000F80C0000}"/>
    <cellStyle name="Normal 2 2 5 3 6" xfId="3730" xr:uid="{00000000-0005-0000-0000-0000F90C0000}"/>
    <cellStyle name="Normal 2 2 5 4" xfId="3731" xr:uid="{00000000-0005-0000-0000-0000FA0C0000}"/>
    <cellStyle name="Normal 2 2 5 4 2" xfId="3732" xr:uid="{00000000-0005-0000-0000-0000FB0C0000}"/>
    <cellStyle name="Normal 2 2 5 4 2 2" xfId="3733" xr:uid="{00000000-0005-0000-0000-0000FC0C0000}"/>
    <cellStyle name="Normal 2 2 5 4 2 2 2" xfId="3734" xr:uid="{00000000-0005-0000-0000-0000FD0C0000}"/>
    <cellStyle name="Normal 2 2 5 4 2 3" xfId="3735" xr:uid="{00000000-0005-0000-0000-0000FE0C0000}"/>
    <cellStyle name="Normal 2 2 5 4 3" xfId="3736" xr:uid="{00000000-0005-0000-0000-0000FF0C0000}"/>
    <cellStyle name="Normal 2 2 5 4 3 2" xfId="3737" xr:uid="{00000000-0005-0000-0000-0000000D0000}"/>
    <cellStyle name="Normal 2 2 5 4 4" xfId="3738" xr:uid="{00000000-0005-0000-0000-0000010D0000}"/>
    <cellStyle name="Normal 2 2 5 5" xfId="3739" xr:uid="{00000000-0005-0000-0000-0000020D0000}"/>
    <cellStyle name="Normal 2 2 5 5 2" xfId="3740" xr:uid="{00000000-0005-0000-0000-0000030D0000}"/>
    <cellStyle name="Normal 2 2 5 5 2 2" xfId="3741" xr:uid="{00000000-0005-0000-0000-0000040D0000}"/>
    <cellStyle name="Normal 2 2 5 5 3" xfId="3742" xr:uid="{00000000-0005-0000-0000-0000050D0000}"/>
    <cellStyle name="Normal 2 2 5 6" xfId="3743" xr:uid="{00000000-0005-0000-0000-0000060D0000}"/>
    <cellStyle name="Normal 2 2 5 6 2" xfId="3744" xr:uid="{00000000-0005-0000-0000-0000070D0000}"/>
    <cellStyle name="Normal 2 2 5 6 2 2" xfId="3745" xr:uid="{00000000-0005-0000-0000-0000080D0000}"/>
    <cellStyle name="Normal 2 2 5 6 3" xfId="3746" xr:uid="{00000000-0005-0000-0000-0000090D0000}"/>
    <cellStyle name="Normal 2 2 5 7" xfId="3747" xr:uid="{00000000-0005-0000-0000-00000A0D0000}"/>
    <cellStyle name="Normal 2 2 5 7 2" xfId="3748" xr:uid="{00000000-0005-0000-0000-00000B0D0000}"/>
    <cellStyle name="Normal 2 2 5 8" xfId="3749" xr:uid="{00000000-0005-0000-0000-00000C0D0000}"/>
    <cellStyle name="Normal 2 2 5_Budget incorporated 2011-2012 last101011" xfId="3750" xr:uid="{00000000-0005-0000-0000-00000D0D0000}"/>
    <cellStyle name="Normal 2 2 6" xfId="3751" xr:uid="{00000000-0005-0000-0000-00000E0D0000}"/>
    <cellStyle name="Normal 2 2 7" xfId="3752" xr:uid="{00000000-0005-0000-0000-00000F0D0000}"/>
    <cellStyle name="Normal 2 2 7 2" xfId="3753" xr:uid="{00000000-0005-0000-0000-0000100D0000}"/>
    <cellStyle name="Normal 2 2 7 2 2" xfId="3754" xr:uid="{00000000-0005-0000-0000-0000110D0000}"/>
    <cellStyle name="Normal 2 2 8" xfId="3755" xr:uid="{00000000-0005-0000-0000-0000120D0000}"/>
    <cellStyle name="Normal 2 2 8 2" xfId="3756" xr:uid="{00000000-0005-0000-0000-0000130D0000}"/>
    <cellStyle name="Normal 2 2 9" xfId="3757" xr:uid="{00000000-0005-0000-0000-0000140D0000}"/>
    <cellStyle name="Normal 2 2_Abkh" xfId="3758" xr:uid="{00000000-0005-0000-0000-0000150D0000}"/>
    <cellStyle name="Normal 2 20" xfId="628" xr:uid="{00000000-0005-0000-0000-0000160D0000}"/>
    <cellStyle name="Normal 2 20 2" xfId="3759" xr:uid="{00000000-0005-0000-0000-0000170D0000}"/>
    <cellStyle name="Normal 2 21" xfId="629" xr:uid="{00000000-0005-0000-0000-0000180D0000}"/>
    <cellStyle name="Normal 2 21 2" xfId="3760" xr:uid="{00000000-0005-0000-0000-0000190D0000}"/>
    <cellStyle name="Normal 2 22" xfId="630" xr:uid="{00000000-0005-0000-0000-00001A0D0000}"/>
    <cellStyle name="Normal 2 22 2" xfId="3761" xr:uid="{00000000-0005-0000-0000-00001B0D0000}"/>
    <cellStyle name="Normal 2 23" xfId="631" xr:uid="{00000000-0005-0000-0000-00001C0D0000}"/>
    <cellStyle name="Normal 2 23 2" xfId="3762" xr:uid="{00000000-0005-0000-0000-00001D0D0000}"/>
    <cellStyle name="Normal 2 24" xfId="632" xr:uid="{00000000-0005-0000-0000-00001E0D0000}"/>
    <cellStyle name="Normal 2 24 2" xfId="3763" xr:uid="{00000000-0005-0000-0000-00001F0D0000}"/>
    <cellStyle name="Normal 2 25" xfId="633" xr:uid="{00000000-0005-0000-0000-0000200D0000}"/>
    <cellStyle name="Normal 2 25 2" xfId="3764" xr:uid="{00000000-0005-0000-0000-0000210D0000}"/>
    <cellStyle name="Normal 2 26" xfId="634" xr:uid="{00000000-0005-0000-0000-0000220D0000}"/>
    <cellStyle name="Normal 2 26 2" xfId="3765" xr:uid="{00000000-0005-0000-0000-0000230D0000}"/>
    <cellStyle name="Normal 2 27" xfId="635" xr:uid="{00000000-0005-0000-0000-0000240D0000}"/>
    <cellStyle name="Normal 2 27 2" xfId="3766" xr:uid="{00000000-0005-0000-0000-0000250D0000}"/>
    <cellStyle name="Normal 2 28" xfId="636" xr:uid="{00000000-0005-0000-0000-0000260D0000}"/>
    <cellStyle name="Normal 2 28 2" xfId="3767" xr:uid="{00000000-0005-0000-0000-0000270D0000}"/>
    <cellStyle name="Normal 2 29" xfId="637" xr:uid="{00000000-0005-0000-0000-0000280D0000}"/>
    <cellStyle name="Normal 2 29 2" xfId="3768" xr:uid="{00000000-0005-0000-0000-0000290D0000}"/>
    <cellStyle name="Normal 2 3" xfId="638" xr:uid="{00000000-0005-0000-0000-00002A0D0000}"/>
    <cellStyle name="Normal 2 3 2" xfId="3769" xr:uid="{00000000-0005-0000-0000-00002B0D0000}"/>
    <cellStyle name="Normal 2 3 2 2" xfId="3770" xr:uid="{00000000-0005-0000-0000-00002C0D0000}"/>
    <cellStyle name="Normal 2 3 3" xfId="3771" xr:uid="{00000000-0005-0000-0000-00002D0D0000}"/>
    <cellStyle name="Normal 2 3 3 2" xfId="3772" xr:uid="{00000000-0005-0000-0000-00002E0D0000}"/>
    <cellStyle name="Normal 2 3 4" xfId="3773" xr:uid="{00000000-0005-0000-0000-00002F0D0000}"/>
    <cellStyle name="Normal 2 3 4 2" xfId="3774" xr:uid="{00000000-0005-0000-0000-0000300D0000}"/>
    <cellStyle name="Normal 2 3 4 2 2" xfId="3775" xr:uid="{00000000-0005-0000-0000-0000310D0000}"/>
    <cellStyle name="Normal 2 3 4 2 2 2" xfId="3776" xr:uid="{00000000-0005-0000-0000-0000320D0000}"/>
    <cellStyle name="Normal 2 3 4 2 2 2 2" xfId="3777" xr:uid="{00000000-0005-0000-0000-0000330D0000}"/>
    <cellStyle name="Normal 2 3 4 2 2 3" xfId="3778" xr:uid="{00000000-0005-0000-0000-0000340D0000}"/>
    <cellStyle name="Normal 2 3 4 2 3" xfId="3779" xr:uid="{00000000-0005-0000-0000-0000350D0000}"/>
    <cellStyle name="Normal 2 3 4 2 3 2" xfId="3780" xr:uid="{00000000-0005-0000-0000-0000360D0000}"/>
    <cellStyle name="Normal 2 3 4 2 4" xfId="3781" xr:uid="{00000000-0005-0000-0000-0000370D0000}"/>
    <cellStyle name="Normal 2 3 4 3" xfId="3782" xr:uid="{00000000-0005-0000-0000-0000380D0000}"/>
    <cellStyle name="Normal 2 3 4 3 2" xfId="3783" xr:uid="{00000000-0005-0000-0000-0000390D0000}"/>
    <cellStyle name="Normal 2 3 4 3 2 2" xfId="3784" xr:uid="{00000000-0005-0000-0000-00003A0D0000}"/>
    <cellStyle name="Normal 2 3 4 3 3" xfId="3785" xr:uid="{00000000-0005-0000-0000-00003B0D0000}"/>
    <cellStyle name="Normal 2 3 4 4" xfId="3786" xr:uid="{00000000-0005-0000-0000-00003C0D0000}"/>
    <cellStyle name="Normal 2 3 4 4 2" xfId="3787" xr:uid="{00000000-0005-0000-0000-00003D0D0000}"/>
    <cellStyle name="Normal 2 3 4 4 2 2" xfId="3788" xr:uid="{00000000-0005-0000-0000-00003E0D0000}"/>
    <cellStyle name="Normal 2 3 4 4 3" xfId="3789" xr:uid="{00000000-0005-0000-0000-00003F0D0000}"/>
    <cellStyle name="Normal 2 3 4 5" xfId="3790" xr:uid="{00000000-0005-0000-0000-0000400D0000}"/>
    <cellStyle name="Normal 2 3 4 5 2" xfId="3791" xr:uid="{00000000-0005-0000-0000-0000410D0000}"/>
    <cellStyle name="Normal 2 3 4 6" xfId="3792" xr:uid="{00000000-0005-0000-0000-0000420D0000}"/>
    <cellStyle name="Normal 2 3 5" xfId="3793" xr:uid="{00000000-0005-0000-0000-0000430D0000}"/>
    <cellStyle name="Normal 2 3 5 2" xfId="3794" xr:uid="{00000000-0005-0000-0000-0000440D0000}"/>
    <cellStyle name="Normal 2 3 5 2 2" xfId="3795" xr:uid="{00000000-0005-0000-0000-0000450D0000}"/>
    <cellStyle name="Normal 2 3 5 2 2 2" xfId="3796" xr:uid="{00000000-0005-0000-0000-0000460D0000}"/>
    <cellStyle name="Normal 2 3 5 2 2 2 2" xfId="3797" xr:uid="{00000000-0005-0000-0000-0000470D0000}"/>
    <cellStyle name="Normal 2 3 5 2 2 3" xfId="3798" xr:uid="{00000000-0005-0000-0000-0000480D0000}"/>
    <cellStyle name="Normal 2 3 5 2 3" xfId="3799" xr:uid="{00000000-0005-0000-0000-0000490D0000}"/>
    <cellStyle name="Normal 2 3 5 2 3 2" xfId="3800" xr:uid="{00000000-0005-0000-0000-00004A0D0000}"/>
    <cellStyle name="Normal 2 3 5 2 4" xfId="3801" xr:uid="{00000000-0005-0000-0000-00004B0D0000}"/>
    <cellStyle name="Normal 2 3 5 3" xfId="3802" xr:uid="{00000000-0005-0000-0000-00004C0D0000}"/>
    <cellStyle name="Normal 2 3 5 3 2" xfId="3803" xr:uid="{00000000-0005-0000-0000-00004D0D0000}"/>
    <cellStyle name="Normal 2 3 5 3 2 2" xfId="3804" xr:uid="{00000000-0005-0000-0000-00004E0D0000}"/>
    <cellStyle name="Normal 2 3 5 3 3" xfId="3805" xr:uid="{00000000-0005-0000-0000-00004F0D0000}"/>
    <cellStyle name="Normal 2 3 5 4" xfId="3806" xr:uid="{00000000-0005-0000-0000-0000500D0000}"/>
    <cellStyle name="Normal 2 3 5 4 2" xfId="3807" xr:uid="{00000000-0005-0000-0000-0000510D0000}"/>
    <cellStyle name="Normal 2 3 5 4 2 2" xfId="3808" xr:uid="{00000000-0005-0000-0000-0000520D0000}"/>
    <cellStyle name="Normal 2 3 5 4 3" xfId="3809" xr:uid="{00000000-0005-0000-0000-0000530D0000}"/>
    <cellStyle name="Normal 2 3 5 5" xfId="3810" xr:uid="{00000000-0005-0000-0000-0000540D0000}"/>
    <cellStyle name="Normal 2 3 5 5 2" xfId="3811" xr:uid="{00000000-0005-0000-0000-0000550D0000}"/>
    <cellStyle name="Normal 2 3 5 6" xfId="3812" xr:uid="{00000000-0005-0000-0000-0000560D0000}"/>
    <cellStyle name="Normal 2 3 6" xfId="3813" xr:uid="{00000000-0005-0000-0000-0000570D0000}"/>
    <cellStyle name="Normal 2 3 6 2" xfId="3814" xr:uid="{00000000-0005-0000-0000-0000580D0000}"/>
    <cellStyle name="Normal 2 3 6 2 2" xfId="3815" xr:uid="{00000000-0005-0000-0000-0000590D0000}"/>
    <cellStyle name="Normal 2 3 6 2 2 2" xfId="3816" xr:uid="{00000000-0005-0000-0000-00005A0D0000}"/>
    <cellStyle name="Normal 2 3 6 2 2 2 2" xfId="3817" xr:uid="{00000000-0005-0000-0000-00005B0D0000}"/>
    <cellStyle name="Normal 2 3 6 2 2 3" xfId="3818" xr:uid="{00000000-0005-0000-0000-00005C0D0000}"/>
    <cellStyle name="Normal 2 3 6 2 3" xfId="3819" xr:uid="{00000000-0005-0000-0000-00005D0D0000}"/>
    <cellStyle name="Normal 2 3 6 2 3 2" xfId="3820" xr:uid="{00000000-0005-0000-0000-00005E0D0000}"/>
    <cellStyle name="Normal 2 3 6 2 4" xfId="3821" xr:uid="{00000000-0005-0000-0000-00005F0D0000}"/>
    <cellStyle name="Normal 2 3 6 3" xfId="3822" xr:uid="{00000000-0005-0000-0000-0000600D0000}"/>
    <cellStyle name="Normal 2 3 6 3 2" xfId="3823" xr:uid="{00000000-0005-0000-0000-0000610D0000}"/>
    <cellStyle name="Normal 2 3 6 3 2 2" xfId="3824" xr:uid="{00000000-0005-0000-0000-0000620D0000}"/>
    <cellStyle name="Normal 2 3 6 3 3" xfId="3825" xr:uid="{00000000-0005-0000-0000-0000630D0000}"/>
    <cellStyle name="Normal 2 3 6 4" xfId="3826" xr:uid="{00000000-0005-0000-0000-0000640D0000}"/>
    <cellStyle name="Normal 2 3 6 4 2" xfId="3827" xr:uid="{00000000-0005-0000-0000-0000650D0000}"/>
    <cellStyle name="Normal 2 3 6 4 2 2" xfId="3828" xr:uid="{00000000-0005-0000-0000-0000660D0000}"/>
    <cellStyle name="Normal 2 3 6 4 3" xfId="3829" xr:uid="{00000000-0005-0000-0000-0000670D0000}"/>
    <cellStyle name="Normal 2 3 6 5" xfId="3830" xr:uid="{00000000-0005-0000-0000-0000680D0000}"/>
    <cellStyle name="Normal 2 3 6 5 2" xfId="3831" xr:uid="{00000000-0005-0000-0000-0000690D0000}"/>
    <cellStyle name="Normal 2 3 6 6" xfId="3832" xr:uid="{00000000-0005-0000-0000-00006A0D0000}"/>
    <cellStyle name="Normal 2 3 7" xfId="3833" xr:uid="{00000000-0005-0000-0000-00006B0D0000}"/>
    <cellStyle name="Normal 2 3_new budget_25.05.11" xfId="3834" xr:uid="{00000000-0005-0000-0000-00006C0D0000}"/>
    <cellStyle name="Normal 2 30" xfId="639" xr:uid="{00000000-0005-0000-0000-00006D0D0000}"/>
    <cellStyle name="Normal 2 30 2" xfId="3835" xr:uid="{00000000-0005-0000-0000-00006E0D0000}"/>
    <cellStyle name="Normal 2 31" xfId="640" xr:uid="{00000000-0005-0000-0000-00006F0D0000}"/>
    <cellStyle name="Normal 2 31 2" xfId="3836" xr:uid="{00000000-0005-0000-0000-0000700D0000}"/>
    <cellStyle name="Normal 2 32" xfId="641" xr:uid="{00000000-0005-0000-0000-0000710D0000}"/>
    <cellStyle name="Normal 2 32 2" xfId="3837" xr:uid="{00000000-0005-0000-0000-0000720D0000}"/>
    <cellStyle name="Normal 2 33" xfId="642" xr:uid="{00000000-0005-0000-0000-0000730D0000}"/>
    <cellStyle name="Normal 2 33 2" xfId="3838" xr:uid="{00000000-0005-0000-0000-0000740D0000}"/>
    <cellStyle name="Normal 2 34" xfId="643" xr:uid="{00000000-0005-0000-0000-0000750D0000}"/>
    <cellStyle name="Normal 2 34 2" xfId="3839" xr:uid="{00000000-0005-0000-0000-0000760D0000}"/>
    <cellStyle name="Normal 2 35" xfId="644" xr:uid="{00000000-0005-0000-0000-0000770D0000}"/>
    <cellStyle name="Normal 2 35 2" xfId="3840" xr:uid="{00000000-0005-0000-0000-0000780D0000}"/>
    <cellStyle name="Normal 2 36" xfId="645" xr:uid="{00000000-0005-0000-0000-0000790D0000}"/>
    <cellStyle name="Normal 2 36 2" xfId="3841" xr:uid="{00000000-0005-0000-0000-00007A0D0000}"/>
    <cellStyle name="Normal 2 37" xfId="646" xr:uid="{00000000-0005-0000-0000-00007B0D0000}"/>
    <cellStyle name="Normal 2 37 2" xfId="3842" xr:uid="{00000000-0005-0000-0000-00007C0D0000}"/>
    <cellStyle name="Normal 2 38" xfId="647" xr:uid="{00000000-0005-0000-0000-00007D0D0000}"/>
    <cellStyle name="Normal 2 38 2" xfId="3843" xr:uid="{00000000-0005-0000-0000-00007E0D0000}"/>
    <cellStyle name="Normal 2 39" xfId="648" xr:uid="{00000000-0005-0000-0000-00007F0D0000}"/>
    <cellStyle name="Normal 2 39 2" xfId="3844" xr:uid="{00000000-0005-0000-0000-0000800D0000}"/>
    <cellStyle name="Normal 2 4" xfId="649" xr:uid="{00000000-0005-0000-0000-0000810D0000}"/>
    <cellStyle name="Normal 2 4 2" xfId="3845" xr:uid="{00000000-0005-0000-0000-0000820D0000}"/>
    <cellStyle name="Normal 2 4 2 2" xfId="3846" xr:uid="{00000000-0005-0000-0000-0000830D0000}"/>
    <cellStyle name="Normal 2 4 2 3" xfId="3847" xr:uid="{00000000-0005-0000-0000-0000840D0000}"/>
    <cellStyle name="Normal 2 4 2 3 2" xfId="3848" xr:uid="{00000000-0005-0000-0000-0000850D0000}"/>
    <cellStyle name="Normal 2 4 2 4" xfId="3849" xr:uid="{00000000-0005-0000-0000-0000860D0000}"/>
    <cellStyle name="Normal 2 4 2 4 2" xfId="3850" xr:uid="{00000000-0005-0000-0000-0000870D0000}"/>
    <cellStyle name="Normal 2 4 2 5" xfId="3851" xr:uid="{00000000-0005-0000-0000-0000880D0000}"/>
    <cellStyle name="Normal 2 4 2 6" xfId="3852" xr:uid="{00000000-0005-0000-0000-0000890D0000}"/>
    <cellStyle name="Normal 2 4 2 7" xfId="3853" xr:uid="{00000000-0005-0000-0000-00008A0D0000}"/>
    <cellStyle name="Normal 2 4 3" xfId="3854" xr:uid="{00000000-0005-0000-0000-00008B0D0000}"/>
    <cellStyle name="Normal 2 4 3 2" xfId="3855" xr:uid="{00000000-0005-0000-0000-00008C0D0000}"/>
    <cellStyle name="Normal 2 4 4" xfId="3856" xr:uid="{00000000-0005-0000-0000-00008D0D0000}"/>
    <cellStyle name="Normal 2 4 4 2" xfId="3857" xr:uid="{00000000-0005-0000-0000-00008E0D0000}"/>
    <cellStyle name="Normal 2 4 5" xfId="3858" xr:uid="{00000000-0005-0000-0000-00008F0D0000}"/>
    <cellStyle name="Normal 2 4 6" xfId="3859" xr:uid="{00000000-0005-0000-0000-0000900D0000}"/>
    <cellStyle name="Normal 2 4 7" xfId="3860" xr:uid="{00000000-0005-0000-0000-0000910D0000}"/>
    <cellStyle name="Normal 2 4 8" xfId="3861" xr:uid="{00000000-0005-0000-0000-0000920D0000}"/>
    <cellStyle name="Normal 2 4_Narc_ HIVDR_OI_21 Months_KLN" xfId="3862" xr:uid="{00000000-0005-0000-0000-0000930D0000}"/>
    <cellStyle name="Normal 2 40" xfId="650" xr:uid="{00000000-0005-0000-0000-0000940D0000}"/>
    <cellStyle name="Normal 2 40 2" xfId="3863" xr:uid="{00000000-0005-0000-0000-0000950D0000}"/>
    <cellStyle name="Normal 2 41" xfId="651" xr:uid="{00000000-0005-0000-0000-0000960D0000}"/>
    <cellStyle name="Normal 2 41 2" xfId="3864" xr:uid="{00000000-0005-0000-0000-0000970D0000}"/>
    <cellStyle name="Normal 2 42" xfId="652" xr:uid="{00000000-0005-0000-0000-0000980D0000}"/>
    <cellStyle name="Normal 2 42 2" xfId="3865" xr:uid="{00000000-0005-0000-0000-0000990D0000}"/>
    <cellStyle name="Normal 2 43" xfId="653" xr:uid="{00000000-0005-0000-0000-00009A0D0000}"/>
    <cellStyle name="Normal 2 43 2" xfId="3866" xr:uid="{00000000-0005-0000-0000-00009B0D0000}"/>
    <cellStyle name="Normal 2 44" xfId="654" xr:uid="{00000000-0005-0000-0000-00009C0D0000}"/>
    <cellStyle name="Normal 2 44 2" xfId="3867" xr:uid="{00000000-0005-0000-0000-00009D0D0000}"/>
    <cellStyle name="Normal 2 45" xfId="655" xr:uid="{00000000-0005-0000-0000-00009E0D0000}"/>
    <cellStyle name="Normal 2 45 2" xfId="3868" xr:uid="{00000000-0005-0000-0000-00009F0D0000}"/>
    <cellStyle name="Normal 2 46" xfId="656" xr:uid="{00000000-0005-0000-0000-0000A00D0000}"/>
    <cellStyle name="Normal 2 46 2" xfId="3869" xr:uid="{00000000-0005-0000-0000-0000A10D0000}"/>
    <cellStyle name="Normal 2 47" xfId="657" xr:uid="{00000000-0005-0000-0000-0000A20D0000}"/>
    <cellStyle name="Normal 2 47 2" xfId="3870" xr:uid="{00000000-0005-0000-0000-0000A30D0000}"/>
    <cellStyle name="Normal 2 48" xfId="658" xr:uid="{00000000-0005-0000-0000-0000A40D0000}"/>
    <cellStyle name="Normal 2 48 2" xfId="3871" xr:uid="{00000000-0005-0000-0000-0000A50D0000}"/>
    <cellStyle name="Normal 2 49" xfId="659" xr:uid="{00000000-0005-0000-0000-0000A60D0000}"/>
    <cellStyle name="Normal 2 49 2" xfId="3872" xr:uid="{00000000-0005-0000-0000-0000A70D0000}"/>
    <cellStyle name="Normal 2 5" xfId="660" xr:uid="{00000000-0005-0000-0000-0000A80D0000}"/>
    <cellStyle name="Normal 2 5 2" xfId="3873" xr:uid="{00000000-0005-0000-0000-0000A90D0000}"/>
    <cellStyle name="Normal 2 5 2 2" xfId="3874" xr:uid="{00000000-0005-0000-0000-0000AA0D0000}"/>
    <cellStyle name="Normal 2 5 3" xfId="3875" xr:uid="{00000000-0005-0000-0000-0000AB0D0000}"/>
    <cellStyle name="Normal 2 5 4" xfId="3876" xr:uid="{00000000-0005-0000-0000-0000AC0D0000}"/>
    <cellStyle name="Normal 2 5 5" xfId="3877" xr:uid="{00000000-0005-0000-0000-0000AD0D0000}"/>
    <cellStyle name="Normal 2 5 6" xfId="3878" xr:uid="{00000000-0005-0000-0000-0000AE0D0000}"/>
    <cellStyle name="Normal 2 5 7" xfId="3879" xr:uid="{00000000-0005-0000-0000-0000AF0D0000}"/>
    <cellStyle name="Normal 2 5 8" xfId="3880" xr:uid="{00000000-0005-0000-0000-0000B00D0000}"/>
    <cellStyle name="Normal 2 50" xfId="661" xr:uid="{00000000-0005-0000-0000-0000B10D0000}"/>
    <cellStyle name="Normal 2 50 2" xfId="3881" xr:uid="{00000000-0005-0000-0000-0000B20D0000}"/>
    <cellStyle name="Normal 2 51" xfId="662" xr:uid="{00000000-0005-0000-0000-0000B30D0000}"/>
    <cellStyle name="Normal 2 51 2" xfId="3882" xr:uid="{00000000-0005-0000-0000-0000B40D0000}"/>
    <cellStyle name="Normal 2 52" xfId="663" xr:uid="{00000000-0005-0000-0000-0000B50D0000}"/>
    <cellStyle name="Normal 2 52 2" xfId="3883" xr:uid="{00000000-0005-0000-0000-0000B60D0000}"/>
    <cellStyle name="Normal 2 53" xfId="664" xr:uid="{00000000-0005-0000-0000-0000B70D0000}"/>
    <cellStyle name="Normal 2 53 2" xfId="3884" xr:uid="{00000000-0005-0000-0000-0000B80D0000}"/>
    <cellStyle name="Normal 2 54" xfId="665" xr:uid="{00000000-0005-0000-0000-0000B90D0000}"/>
    <cellStyle name="Normal 2 54 2" xfId="3885" xr:uid="{00000000-0005-0000-0000-0000BA0D0000}"/>
    <cellStyle name="Normal 2 55" xfId="666" xr:uid="{00000000-0005-0000-0000-0000BB0D0000}"/>
    <cellStyle name="Normal 2 55 2" xfId="3886" xr:uid="{00000000-0005-0000-0000-0000BC0D0000}"/>
    <cellStyle name="Normal 2 56" xfId="667" xr:uid="{00000000-0005-0000-0000-0000BD0D0000}"/>
    <cellStyle name="Normal 2 56 2" xfId="3887" xr:uid="{00000000-0005-0000-0000-0000BE0D0000}"/>
    <cellStyle name="Normal 2 57" xfId="668" xr:uid="{00000000-0005-0000-0000-0000BF0D0000}"/>
    <cellStyle name="Normal 2 57 2" xfId="3888" xr:uid="{00000000-0005-0000-0000-0000C00D0000}"/>
    <cellStyle name="Normal 2 58" xfId="669" xr:uid="{00000000-0005-0000-0000-0000C10D0000}"/>
    <cellStyle name="Normal 2 58 2" xfId="3889" xr:uid="{00000000-0005-0000-0000-0000C20D0000}"/>
    <cellStyle name="Normal 2 59" xfId="670" xr:uid="{00000000-0005-0000-0000-0000C30D0000}"/>
    <cellStyle name="Normal 2 59 2" xfId="3890" xr:uid="{00000000-0005-0000-0000-0000C40D0000}"/>
    <cellStyle name="Normal 2 6" xfId="671" xr:uid="{00000000-0005-0000-0000-0000C50D0000}"/>
    <cellStyle name="Normal 2 6 2" xfId="3891" xr:uid="{00000000-0005-0000-0000-0000C60D0000}"/>
    <cellStyle name="Normal 2 6 2 10" xfId="3892" xr:uid="{00000000-0005-0000-0000-0000C70D0000}"/>
    <cellStyle name="Normal 2 6 2 10 2" xfId="3893" xr:uid="{00000000-0005-0000-0000-0000C80D0000}"/>
    <cellStyle name="Normal 2 6 2 10 2 2" xfId="3894" xr:uid="{00000000-0005-0000-0000-0000C90D0000}"/>
    <cellStyle name="Normal 2 6 2 10 2 2 2" xfId="3895" xr:uid="{00000000-0005-0000-0000-0000CA0D0000}"/>
    <cellStyle name="Normal 2 6 2 10 2 3" xfId="3896" xr:uid="{00000000-0005-0000-0000-0000CB0D0000}"/>
    <cellStyle name="Normal 2 6 2 10 3" xfId="3897" xr:uid="{00000000-0005-0000-0000-0000CC0D0000}"/>
    <cellStyle name="Normal 2 6 2 10 3 2" xfId="3898" xr:uid="{00000000-0005-0000-0000-0000CD0D0000}"/>
    <cellStyle name="Normal 2 6 2 10 4" xfId="3899" xr:uid="{00000000-0005-0000-0000-0000CE0D0000}"/>
    <cellStyle name="Normal 2 6 2 11" xfId="3900" xr:uid="{00000000-0005-0000-0000-0000CF0D0000}"/>
    <cellStyle name="Normal 2 6 2 12" xfId="3901" xr:uid="{00000000-0005-0000-0000-0000D00D0000}"/>
    <cellStyle name="Normal 2 6 2 12 2" xfId="3902" xr:uid="{00000000-0005-0000-0000-0000D10D0000}"/>
    <cellStyle name="Normal 2 6 2 12 2 2" xfId="3903" xr:uid="{00000000-0005-0000-0000-0000D20D0000}"/>
    <cellStyle name="Normal 2 6 2 12 3" xfId="3904" xr:uid="{00000000-0005-0000-0000-0000D30D0000}"/>
    <cellStyle name="Normal 2 6 2 13" xfId="3905" xr:uid="{00000000-0005-0000-0000-0000D40D0000}"/>
    <cellStyle name="Normal 2 6 2 13 2" xfId="3906" xr:uid="{00000000-0005-0000-0000-0000D50D0000}"/>
    <cellStyle name="Normal 2 6 2 13 2 2" xfId="3907" xr:uid="{00000000-0005-0000-0000-0000D60D0000}"/>
    <cellStyle name="Normal 2 6 2 13 3" xfId="3908" xr:uid="{00000000-0005-0000-0000-0000D70D0000}"/>
    <cellStyle name="Normal 2 6 2 14" xfId="3909" xr:uid="{00000000-0005-0000-0000-0000D80D0000}"/>
    <cellStyle name="Normal 2 6 2 14 2" xfId="3910" xr:uid="{00000000-0005-0000-0000-0000D90D0000}"/>
    <cellStyle name="Normal 2 6 2 15" xfId="3911" xr:uid="{00000000-0005-0000-0000-0000DA0D0000}"/>
    <cellStyle name="Normal 2 6 2 2" xfId="3912" xr:uid="{00000000-0005-0000-0000-0000DB0D0000}"/>
    <cellStyle name="Normal 2 6 2 2 2" xfId="3913" xr:uid="{00000000-0005-0000-0000-0000DC0D0000}"/>
    <cellStyle name="Normal 2 6 2 2 2 2" xfId="3914" xr:uid="{00000000-0005-0000-0000-0000DD0D0000}"/>
    <cellStyle name="Normal 2 6 2 2 2 2 2" xfId="3915" xr:uid="{00000000-0005-0000-0000-0000DE0D0000}"/>
    <cellStyle name="Normal 2 6 2 2 2 2 2 2" xfId="3916" xr:uid="{00000000-0005-0000-0000-0000DF0D0000}"/>
    <cellStyle name="Normal 2 6 2 2 2 2 2 2 2" xfId="3917" xr:uid="{00000000-0005-0000-0000-0000E00D0000}"/>
    <cellStyle name="Normal 2 6 2 2 2 2 2 2 2 2" xfId="3918" xr:uid="{00000000-0005-0000-0000-0000E10D0000}"/>
    <cellStyle name="Normal 2 6 2 2 2 2 2 2 3" xfId="3919" xr:uid="{00000000-0005-0000-0000-0000E20D0000}"/>
    <cellStyle name="Normal 2 6 2 2 2 2 2 3" xfId="3920" xr:uid="{00000000-0005-0000-0000-0000E30D0000}"/>
    <cellStyle name="Normal 2 6 2 2 2 2 2 3 2" xfId="3921" xr:uid="{00000000-0005-0000-0000-0000E40D0000}"/>
    <cellStyle name="Normal 2 6 2 2 2 2 2 4" xfId="3922" xr:uid="{00000000-0005-0000-0000-0000E50D0000}"/>
    <cellStyle name="Normal 2 6 2 2 2 2 3" xfId="3923" xr:uid="{00000000-0005-0000-0000-0000E60D0000}"/>
    <cellStyle name="Normal 2 6 2 2 2 2 3 2" xfId="3924" xr:uid="{00000000-0005-0000-0000-0000E70D0000}"/>
    <cellStyle name="Normal 2 6 2 2 2 2 3 2 2" xfId="3925" xr:uid="{00000000-0005-0000-0000-0000E80D0000}"/>
    <cellStyle name="Normal 2 6 2 2 2 2 3 3" xfId="3926" xr:uid="{00000000-0005-0000-0000-0000E90D0000}"/>
    <cellStyle name="Normal 2 6 2 2 2 2 4" xfId="3927" xr:uid="{00000000-0005-0000-0000-0000EA0D0000}"/>
    <cellStyle name="Normal 2 6 2 2 2 2 4 2" xfId="3928" xr:uid="{00000000-0005-0000-0000-0000EB0D0000}"/>
    <cellStyle name="Normal 2 6 2 2 2 2 4 2 2" xfId="3929" xr:uid="{00000000-0005-0000-0000-0000EC0D0000}"/>
    <cellStyle name="Normal 2 6 2 2 2 2 4 3" xfId="3930" xr:uid="{00000000-0005-0000-0000-0000ED0D0000}"/>
    <cellStyle name="Normal 2 6 2 2 2 2 5" xfId="3931" xr:uid="{00000000-0005-0000-0000-0000EE0D0000}"/>
    <cellStyle name="Normal 2 6 2 2 2 2 5 2" xfId="3932" xr:uid="{00000000-0005-0000-0000-0000EF0D0000}"/>
    <cellStyle name="Normal 2 6 2 2 2 2 6" xfId="3933" xr:uid="{00000000-0005-0000-0000-0000F00D0000}"/>
    <cellStyle name="Normal 2 6 2 2 2 3" xfId="3934" xr:uid="{00000000-0005-0000-0000-0000F10D0000}"/>
    <cellStyle name="Normal 2 6 2 2 2 3 2" xfId="3935" xr:uid="{00000000-0005-0000-0000-0000F20D0000}"/>
    <cellStyle name="Normal 2 6 2 2 2 3 2 2" xfId="3936" xr:uid="{00000000-0005-0000-0000-0000F30D0000}"/>
    <cellStyle name="Normal 2 6 2 2 2 3 2 2 2" xfId="3937" xr:uid="{00000000-0005-0000-0000-0000F40D0000}"/>
    <cellStyle name="Normal 2 6 2 2 2 3 2 3" xfId="3938" xr:uid="{00000000-0005-0000-0000-0000F50D0000}"/>
    <cellStyle name="Normal 2 6 2 2 2 3 3" xfId="3939" xr:uid="{00000000-0005-0000-0000-0000F60D0000}"/>
    <cellStyle name="Normal 2 6 2 2 2 3 3 2" xfId="3940" xr:uid="{00000000-0005-0000-0000-0000F70D0000}"/>
    <cellStyle name="Normal 2 6 2 2 2 3 4" xfId="3941" xr:uid="{00000000-0005-0000-0000-0000F80D0000}"/>
    <cellStyle name="Normal 2 6 2 2 2 4" xfId="3942" xr:uid="{00000000-0005-0000-0000-0000F90D0000}"/>
    <cellStyle name="Normal 2 6 2 2 2 4 2" xfId="3943" xr:uid="{00000000-0005-0000-0000-0000FA0D0000}"/>
    <cellStyle name="Normal 2 6 2 2 2 4 2 2" xfId="3944" xr:uid="{00000000-0005-0000-0000-0000FB0D0000}"/>
    <cellStyle name="Normal 2 6 2 2 2 4 3" xfId="3945" xr:uid="{00000000-0005-0000-0000-0000FC0D0000}"/>
    <cellStyle name="Normal 2 6 2 2 2 5" xfId="3946" xr:uid="{00000000-0005-0000-0000-0000FD0D0000}"/>
    <cellStyle name="Normal 2 6 2 2 2 5 2" xfId="3947" xr:uid="{00000000-0005-0000-0000-0000FE0D0000}"/>
    <cellStyle name="Normal 2 6 2 2 2 5 2 2" xfId="3948" xr:uid="{00000000-0005-0000-0000-0000FF0D0000}"/>
    <cellStyle name="Normal 2 6 2 2 2 5 3" xfId="3949" xr:uid="{00000000-0005-0000-0000-0000000E0000}"/>
    <cellStyle name="Normal 2 6 2 2 2 6" xfId="3950" xr:uid="{00000000-0005-0000-0000-0000010E0000}"/>
    <cellStyle name="Normal 2 6 2 2 2 6 2" xfId="3951" xr:uid="{00000000-0005-0000-0000-0000020E0000}"/>
    <cellStyle name="Normal 2 6 2 2 2 7" xfId="3952" xr:uid="{00000000-0005-0000-0000-0000030E0000}"/>
    <cellStyle name="Normal 2 6 2 2 3" xfId="3953" xr:uid="{00000000-0005-0000-0000-0000040E0000}"/>
    <cellStyle name="Normal 2 6 2 2 3 2" xfId="3954" xr:uid="{00000000-0005-0000-0000-0000050E0000}"/>
    <cellStyle name="Normal 2 6 2 2 3 2 2" xfId="3955" xr:uid="{00000000-0005-0000-0000-0000060E0000}"/>
    <cellStyle name="Normal 2 6 2 2 3 2 2 2" xfId="3956" xr:uid="{00000000-0005-0000-0000-0000070E0000}"/>
    <cellStyle name="Normal 2 6 2 2 3 2 2 2 2" xfId="3957" xr:uid="{00000000-0005-0000-0000-0000080E0000}"/>
    <cellStyle name="Normal 2 6 2 2 3 2 2 3" xfId="3958" xr:uid="{00000000-0005-0000-0000-0000090E0000}"/>
    <cellStyle name="Normal 2 6 2 2 3 2 3" xfId="3959" xr:uid="{00000000-0005-0000-0000-00000A0E0000}"/>
    <cellStyle name="Normal 2 6 2 2 3 2 3 2" xfId="3960" xr:uid="{00000000-0005-0000-0000-00000B0E0000}"/>
    <cellStyle name="Normal 2 6 2 2 3 2 4" xfId="3961" xr:uid="{00000000-0005-0000-0000-00000C0E0000}"/>
    <cellStyle name="Normal 2 6 2 2 3 3" xfId="3962" xr:uid="{00000000-0005-0000-0000-00000D0E0000}"/>
    <cellStyle name="Normal 2 6 2 2 3 3 2" xfId="3963" xr:uid="{00000000-0005-0000-0000-00000E0E0000}"/>
    <cellStyle name="Normal 2 6 2 2 3 3 2 2" xfId="3964" xr:uid="{00000000-0005-0000-0000-00000F0E0000}"/>
    <cellStyle name="Normal 2 6 2 2 3 3 3" xfId="3965" xr:uid="{00000000-0005-0000-0000-0000100E0000}"/>
    <cellStyle name="Normal 2 6 2 2 3 4" xfId="3966" xr:uid="{00000000-0005-0000-0000-0000110E0000}"/>
    <cellStyle name="Normal 2 6 2 2 3 4 2" xfId="3967" xr:uid="{00000000-0005-0000-0000-0000120E0000}"/>
    <cellStyle name="Normal 2 6 2 2 3 4 2 2" xfId="3968" xr:uid="{00000000-0005-0000-0000-0000130E0000}"/>
    <cellStyle name="Normal 2 6 2 2 3 4 3" xfId="3969" xr:uid="{00000000-0005-0000-0000-0000140E0000}"/>
    <cellStyle name="Normal 2 6 2 2 3 5" xfId="3970" xr:uid="{00000000-0005-0000-0000-0000150E0000}"/>
    <cellStyle name="Normal 2 6 2 2 3 5 2" xfId="3971" xr:uid="{00000000-0005-0000-0000-0000160E0000}"/>
    <cellStyle name="Normal 2 6 2 2 3 6" xfId="3972" xr:uid="{00000000-0005-0000-0000-0000170E0000}"/>
    <cellStyle name="Normal 2 6 2 2 4" xfId="3973" xr:uid="{00000000-0005-0000-0000-0000180E0000}"/>
    <cellStyle name="Normal 2 6 2 2 4 2" xfId="3974" xr:uid="{00000000-0005-0000-0000-0000190E0000}"/>
    <cellStyle name="Normal 2 6 2 2 4 2 2" xfId="3975" xr:uid="{00000000-0005-0000-0000-00001A0E0000}"/>
    <cellStyle name="Normal 2 6 2 2 4 2 2 2" xfId="3976" xr:uid="{00000000-0005-0000-0000-00001B0E0000}"/>
    <cellStyle name="Normal 2 6 2 2 4 2 3" xfId="3977" xr:uid="{00000000-0005-0000-0000-00001C0E0000}"/>
    <cellStyle name="Normal 2 6 2 2 4 3" xfId="3978" xr:uid="{00000000-0005-0000-0000-00001D0E0000}"/>
    <cellStyle name="Normal 2 6 2 2 4 3 2" xfId="3979" xr:uid="{00000000-0005-0000-0000-00001E0E0000}"/>
    <cellStyle name="Normal 2 6 2 2 4 4" xfId="3980" xr:uid="{00000000-0005-0000-0000-00001F0E0000}"/>
    <cellStyle name="Normal 2 6 2 2 5" xfId="3981" xr:uid="{00000000-0005-0000-0000-0000200E0000}"/>
    <cellStyle name="Normal 2 6 2 2 5 2" xfId="3982" xr:uid="{00000000-0005-0000-0000-0000210E0000}"/>
    <cellStyle name="Normal 2 6 2 2 5 2 2" xfId="3983" xr:uid="{00000000-0005-0000-0000-0000220E0000}"/>
    <cellStyle name="Normal 2 6 2 2 5 3" xfId="3984" xr:uid="{00000000-0005-0000-0000-0000230E0000}"/>
    <cellStyle name="Normal 2 6 2 2 6" xfId="3985" xr:uid="{00000000-0005-0000-0000-0000240E0000}"/>
    <cellStyle name="Normal 2 6 2 2 6 2" xfId="3986" xr:uid="{00000000-0005-0000-0000-0000250E0000}"/>
    <cellStyle name="Normal 2 6 2 2 6 2 2" xfId="3987" xr:uid="{00000000-0005-0000-0000-0000260E0000}"/>
    <cellStyle name="Normal 2 6 2 2 6 3" xfId="3988" xr:uid="{00000000-0005-0000-0000-0000270E0000}"/>
    <cellStyle name="Normal 2 6 2 2 7" xfId="3989" xr:uid="{00000000-0005-0000-0000-0000280E0000}"/>
    <cellStyle name="Normal 2 6 2 2 7 2" xfId="3990" xr:uid="{00000000-0005-0000-0000-0000290E0000}"/>
    <cellStyle name="Normal 2 6 2 2 8" xfId="3991" xr:uid="{00000000-0005-0000-0000-00002A0E0000}"/>
    <cellStyle name="Normal 2 6 2 2_Budget incorporated 2011-2012 last101011" xfId="3992" xr:uid="{00000000-0005-0000-0000-00002B0E0000}"/>
    <cellStyle name="Normal 2 6 2 3" xfId="3993" xr:uid="{00000000-0005-0000-0000-00002C0E0000}"/>
    <cellStyle name="Normal 2 6 2 3 2" xfId="3994" xr:uid="{00000000-0005-0000-0000-00002D0E0000}"/>
    <cellStyle name="Normal 2 6 2 3 2 2" xfId="3995" xr:uid="{00000000-0005-0000-0000-00002E0E0000}"/>
    <cellStyle name="Normal 2 6 2 3 2 2 2" xfId="3996" xr:uid="{00000000-0005-0000-0000-00002F0E0000}"/>
    <cellStyle name="Normal 2 6 2 3 2 2 2 2" xfId="3997" xr:uid="{00000000-0005-0000-0000-0000300E0000}"/>
    <cellStyle name="Normal 2 6 2 3 2 2 2 2 2" xfId="3998" xr:uid="{00000000-0005-0000-0000-0000310E0000}"/>
    <cellStyle name="Normal 2 6 2 3 2 2 2 2 2 2" xfId="3999" xr:uid="{00000000-0005-0000-0000-0000320E0000}"/>
    <cellStyle name="Normal 2 6 2 3 2 2 2 2 2 2 2" xfId="4000" xr:uid="{00000000-0005-0000-0000-0000330E0000}"/>
    <cellStyle name="Normal 2 6 2 3 2 2 2 2 2 3" xfId="4001" xr:uid="{00000000-0005-0000-0000-0000340E0000}"/>
    <cellStyle name="Normal 2 6 2 3 2 2 2 2 3" xfId="4002" xr:uid="{00000000-0005-0000-0000-0000350E0000}"/>
    <cellStyle name="Normal 2 6 2 3 2 2 2 2 3 2" xfId="4003" xr:uid="{00000000-0005-0000-0000-0000360E0000}"/>
    <cellStyle name="Normal 2 6 2 3 2 2 2 2 4" xfId="4004" xr:uid="{00000000-0005-0000-0000-0000370E0000}"/>
    <cellStyle name="Normal 2 6 2 3 2 2 2 3" xfId="4005" xr:uid="{00000000-0005-0000-0000-0000380E0000}"/>
    <cellStyle name="Normal 2 6 2 3 2 2 2 3 2" xfId="4006" xr:uid="{00000000-0005-0000-0000-0000390E0000}"/>
    <cellStyle name="Normal 2 6 2 3 2 2 2 3 2 2" xfId="4007" xr:uid="{00000000-0005-0000-0000-00003A0E0000}"/>
    <cellStyle name="Normal 2 6 2 3 2 2 2 3 3" xfId="4008" xr:uid="{00000000-0005-0000-0000-00003B0E0000}"/>
    <cellStyle name="Normal 2 6 2 3 2 2 2 4" xfId="4009" xr:uid="{00000000-0005-0000-0000-00003C0E0000}"/>
    <cellStyle name="Normal 2 6 2 3 2 2 2 4 2" xfId="4010" xr:uid="{00000000-0005-0000-0000-00003D0E0000}"/>
    <cellStyle name="Normal 2 6 2 3 2 2 2 4 2 2" xfId="4011" xr:uid="{00000000-0005-0000-0000-00003E0E0000}"/>
    <cellStyle name="Normal 2 6 2 3 2 2 2 4 3" xfId="4012" xr:uid="{00000000-0005-0000-0000-00003F0E0000}"/>
    <cellStyle name="Normal 2 6 2 3 2 2 2 5" xfId="4013" xr:uid="{00000000-0005-0000-0000-0000400E0000}"/>
    <cellStyle name="Normal 2 6 2 3 2 2 2 5 2" xfId="4014" xr:uid="{00000000-0005-0000-0000-0000410E0000}"/>
    <cellStyle name="Normal 2 6 2 3 2 2 2 6" xfId="4015" xr:uid="{00000000-0005-0000-0000-0000420E0000}"/>
    <cellStyle name="Normal 2 6 2 3 2 2 3" xfId="4016" xr:uid="{00000000-0005-0000-0000-0000430E0000}"/>
    <cellStyle name="Normal 2 6 2 3 2 2 3 2" xfId="4017" xr:uid="{00000000-0005-0000-0000-0000440E0000}"/>
    <cellStyle name="Normal 2 6 2 3 2 2 3 2 2" xfId="4018" xr:uid="{00000000-0005-0000-0000-0000450E0000}"/>
    <cellStyle name="Normal 2 6 2 3 2 2 3 2 2 2" xfId="4019" xr:uid="{00000000-0005-0000-0000-0000460E0000}"/>
    <cellStyle name="Normal 2 6 2 3 2 2 3 2 3" xfId="4020" xr:uid="{00000000-0005-0000-0000-0000470E0000}"/>
    <cellStyle name="Normal 2 6 2 3 2 2 3 3" xfId="4021" xr:uid="{00000000-0005-0000-0000-0000480E0000}"/>
    <cellStyle name="Normal 2 6 2 3 2 2 3 3 2" xfId="4022" xr:uid="{00000000-0005-0000-0000-0000490E0000}"/>
    <cellStyle name="Normal 2 6 2 3 2 2 3 4" xfId="4023" xr:uid="{00000000-0005-0000-0000-00004A0E0000}"/>
    <cellStyle name="Normal 2 6 2 3 2 2 4" xfId="4024" xr:uid="{00000000-0005-0000-0000-00004B0E0000}"/>
    <cellStyle name="Normal 2 6 2 3 2 2 4 2" xfId="4025" xr:uid="{00000000-0005-0000-0000-00004C0E0000}"/>
    <cellStyle name="Normal 2 6 2 3 2 2 4 2 2" xfId="4026" xr:uid="{00000000-0005-0000-0000-00004D0E0000}"/>
    <cellStyle name="Normal 2 6 2 3 2 2 4 3" xfId="4027" xr:uid="{00000000-0005-0000-0000-00004E0E0000}"/>
    <cellStyle name="Normal 2 6 2 3 2 2 5" xfId="4028" xr:uid="{00000000-0005-0000-0000-00004F0E0000}"/>
    <cellStyle name="Normal 2 6 2 3 2 2 5 2" xfId="4029" xr:uid="{00000000-0005-0000-0000-0000500E0000}"/>
    <cellStyle name="Normal 2 6 2 3 2 2 5 2 2" xfId="4030" xr:uid="{00000000-0005-0000-0000-0000510E0000}"/>
    <cellStyle name="Normal 2 6 2 3 2 2 5 3" xfId="4031" xr:uid="{00000000-0005-0000-0000-0000520E0000}"/>
    <cellStyle name="Normal 2 6 2 3 2 2 6" xfId="4032" xr:uid="{00000000-0005-0000-0000-0000530E0000}"/>
    <cellStyle name="Normal 2 6 2 3 2 2 6 2" xfId="4033" xr:uid="{00000000-0005-0000-0000-0000540E0000}"/>
    <cellStyle name="Normal 2 6 2 3 2 2 7" xfId="4034" xr:uid="{00000000-0005-0000-0000-0000550E0000}"/>
    <cellStyle name="Normal 2 6 2 3 2 3" xfId="4035" xr:uid="{00000000-0005-0000-0000-0000560E0000}"/>
    <cellStyle name="Normal 2 6 2 3 2 3 2" xfId="4036" xr:uid="{00000000-0005-0000-0000-0000570E0000}"/>
    <cellStyle name="Normal 2 6 2 3 2 3 2 2" xfId="4037" xr:uid="{00000000-0005-0000-0000-0000580E0000}"/>
    <cellStyle name="Normal 2 6 2 3 2 3 2 2 2" xfId="4038" xr:uid="{00000000-0005-0000-0000-0000590E0000}"/>
    <cellStyle name="Normal 2 6 2 3 2 3 2 2 2 2" xfId="4039" xr:uid="{00000000-0005-0000-0000-00005A0E0000}"/>
    <cellStyle name="Normal 2 6 2 3 2 3 2 2 3" xfId="4040" xr:uid="{00000000-0005-0000-0000-00005B0E0000}"/>
    <cellStyle name="Normal 2 6 2 3 2 3 2 3" xfId="4041" xr:uid="{00000000-0005-0000-0000-00005C0E0000}"/>
    <cellStyle name="Normal 2 6 2 3 2 3 2 3 2" xfId="4042" xr:uid="{00000000-0005-0000-0000-00005D0E0000}"/>
    <cellStyle name="Normal 2 6 2 3 2 3 2 4" xfId="4043" xr:uid="{00000000-0005-0000-0000-00005E0E0000}"/>
    <cellStyle name="Normal 2 6 2 3 2 3 3" xfId="4044" xr:uid="{00000000-0005-0000-0000-00005F0E0000}"/>
    <cellStyle name="Normal 2 6 2 3 2 3 3 2" xfId="4045" xr:uid="{00000000-0005-0000-0000-0000600E0000}"/>
    <cellStyle name="Normal 2 6 2 3 2 3 3 2 2" xfId="4046" xr:uid="{00000000-0005-0000-0000-0000610E0000}"/>
    <cellStyle name="Normal 2 6 2 3 2 3 3 3" xfId="4047" xr:uid="{00000000-0005-0000-0000-0000620E0000}"/>
    <cellStyle name="Normal 2 6 2 3 2 3 4" xfId="4048" xr:uid="{00000000-0005-0000-0000-0000630E0000}"/>
    <cellStyle name="Normal 2 6 2 3 2 3 4 2" xfId="4049" xr:uid="{00000000-0005-0000-0000-0000640E0000}"/>
    <cellStyle name="Normal 2 6 2 3 2 3 4 2 2" xfId="4050" xr:uid="{00000000-0005-0000-0000-0000650E0000}"/>
    <cellStyle name="Normal 2 6 2 3 2 3 4 3" xfId="4051" xr:uid="{00000000-0005-0000-0000-0000660E0000}"/>
    <cellStyle name="Normal 2 6 2 3 2 3 5" xfId="4052" xr:uid="{00000000-0005-0000-0000-0000670E0000}"/>
    <cellStyle name="Normal 2 6 2 3 2 3 5 2" xfId="4053" xr:uid="{00000000-0005-0000-0000-0000680E0000}"/>
    <cellStyle name="Normal 2 6 2 3 2 3 6" xfId="4054" xr:uid="{00000000-0005-0000-0000-0000690E0000}"/>
    <cellStyle name="Normal 2 6 2 3 2 4" xfId="4055" xr:uid="{00000000-0005-0000-0000-00006A0E0000}"/>
    <cellStyle name="Normal 2 6 2 3 2 4 2" xfId="4056" xr:uid="{00000000-0005-0000-0000-00006B0E0000}"/>
    <cellStyle name="Normal 2 6 2 3 2 4 2 2" xfId="4057" xr:uid="{00000000-0005-0000-0000-00006C0E0000}"/>
    <cellStyle name="Normal 2 6 2 3 2 4 2 2 2" xfId="4058" xr:uid="{00000000-0005-0000-0000-00006D0E0000}"/>
    <cellStyle name="Normal 2 6 2 3 2 4 2 3" xfId="4059" xr:uid="{00000000-0005-0000-0000-00006E0E0000}"/>
    <cellStyle name="Normal 2 6 2 3 2 4 3" xfId="4060" xr:uid="{00000000-0005-0000-0000-00006F0E0000}"/>
    <cellStyle name="Normal 2 6 2 3 2 4 3 2" xfId="4061" xr:uid="{00000000-0005-0000-0000-0000700E0000}"/>
    <cellStyle name="Normal 2 6 2 3 2 4 4" xfId="4062" xr:uid="{00000000-0005-0000-0000-0000710E0000}"/>
    <cellStyle name="Normal 2 6 2 3 2 5" xfId="4063" xr:uid="{00000000-0005-0000-0000-0000720E0000}"/>
    <cellStyle name="Normal 2 6 2 3 2 5 2" xfId="4064" xr:uid="{00000000-0005-0000-0000-0000730E0000}"/>
    <cellStyle name="Normal 2 6 2 3 2 5 2 2" xfId="4065" xr:uid="{00000000-0005-0000-0000-0000740E0000}"/>
    <cellStyle name="Normal 2 6 2 3 2 5 3" xfId="4066" xr:uid="{00000000-0005-0000-0000-0000750E0000}"/>
    <cellStyle name="Normal 2 6 2 3 2 6" xfId="4067" xr:uid="{00000000-0005-0000-0000-0000760E0000}"/>
    <cellStyle name="Normal 2 6 2 3 2 6 2" xfId="4068" xr:uid="{00000000-0005-0000-0000-0000770E0000}"/>
    <cellStyle name="Normal 2 6 2 3 2 6 2 2" xfId="4069" xr:uid="{00000000-0005-0000-0000-0000780E0000}"/>
    <cellStyle name="Normal 2 6 2 3 2 6 3" xfId="4070" xr:uid="{00000000-0005-0000-0000-0000790E0000}"/>
    <cellStyle name="Normal 2 6 2 3 2 7" xfId="4071" xr:uid="{00000000-0005-0000-0000-00007A0E0000}"/>
    <cellStyle name="Normal 2 6 2 3 2 7 2" xfId="4072" xr:uid="{00000000-0005-0000-0000-00007B0E0000}"/>
    <cellStyle name="Normal 2 6 2 3 2 8" xfId="4073" xr:uid="{00000000-0005-0000-0000-00007C0E0000}"/>
    <cellStyle name="Normal 2 6 2 3 3" xfId="4074" xr:uid="{00000000-0005-0000-0000-00007D0E0000}"/>
    <cellStyle name="Normal 2 6 2 3 3 2" xfId="4075" xr:uid="{00000000-0005-0000-0000-00007E0E0000}"/>
    <cellStyle name="Normal 2 6 2 3 3 2 2" xfId="4076" xr:uid="{00000000-0005-0000-0000-00007F0E0000}"/>
    <cellStyle name="Normal 2 6 2 3 3 2 2 2" xfId="4077" xr:uid="{00000000-0005-0000-0000-0000800E0000}"/>
    <cellStyle name="Normal 2 6 2 3 3 2 2 2 2" xfId="4078" xr:uid="{00000000-0005-0000-0000-0000810E0000}"/>
    <cellStyle name="Normal 2 6 2 3 3 2 2 3" xfId="4079" xr:uid="{00000000-0005-0000-0000-0000820E0000}"/>
    <cellStyle name="Normal 2 6 2 3 3 2 3" xfId="4080" xr:uid="{00000000-0005-0000-0000-0000830E0000}"/>
    <cellStyle name="Normal 2 6 2 3 3 2 3 2" xfId="4081" xr:uid="{00000000-0005-0000-0000-0000840E0000}"/>
    <cellStyle name="Normal 2 6 2 3 3 2 4" xfId="4082" xr:uid="{00000000-0005-0000-0000-0000850E0000}"/>
    <cellStyle name="Normal 2 6 2 3 3 3" xfId="4083" xr:uid="{00000000-0005-0000-0000-0000860E0000}"/>
    <cellStyle name="Normal 2 6 2 3 3 3 2" xfId="4084" xr:uid="{00000000-0005-0000-0000-0000870E0000}"/>
    <cellStyle name="Normal 2 6 2 3 3 3 2 2" xfId="4085" xr:uid="{00000000-0005-0000-0000-0000880E0000}"/>
    <cellStyle name="Normal 2 6 2 3 3 3 3" xfId="4086" xr:uid="{00000000-0005-0000-0000-0000890E0000}"/>
    <cellStyle name="Normal 2 6 2 3 3 4" xfId="4087" xr:uid="{00000000-0005-0000-0000-00008A0E0000}"/>
    <cellStyle name="Normal 2 6 2 3 3 4 2" xfId="4088" xr:uid="{00000000-0005-0000-0000-00008B0E0000}"/>
    <cellStyle name="Normal 2 6 2 3 3 4 2 2" xfId="4089" xr:uid="{00000000-0005-0000-0000-00008C0E0000}"/>
    <cellStyle name="Normal 2 6 2 3 3 4 3" xfId="4090" xr:uid="{00000000-0005-0000-0000-00008D0E0000}"/>
    <cellStyle name="Normal 2 6 2 3 3 5" xfId="4091" xr:uid="{00000000-0005-0000-0000-00008E0E0000}"/>
    <cellStyle name="Normal 2 6 2 3 3 5 2" xfId="4092" xr:uid="{00000000-0005-0000-0000-00008F0E0000}"/>
    <cellStyle name="Normal 2 6 2 3 3 6" xfId="4093" xr:uid="{00000000-0005-0000-0000-0000900E0000}"/>
    <cellStyle name="Normal 2 6 2 3 4" xfId="4094" xr:uid="{00000000-0005-0000-0000-0000910E0000}"/>
    <cellStyle name="Normal 2 6 2 3 4 2" xfId="4095" xr:uid="{00000000-0005-0000-0000-0000920E0000}"/>
    <cellStyle name="Normal 2 6 2 3 4 2 2" xfId="4096" xr:uid="{00000000-0005-0000-0000-0000930E0000}"/>
    <cellStyle name="Normal 2 6 2 3 4 2 2 2" xfId="4097" xr:uid="{00000000-0005-0000-0000-0000940E0000}"/>
    <cellStyle name="Normal 2 6 2 3 4 2 3" xfId="4098" xr:uid="{00000000-0005-0000-0000-0000950E0000}"/>
    <cellStyle name="Normal 2 6 2 3 4 3" xfId="4099" xr:uid="{00000000-0005-0000-0000-0000960E0000}"/>
    <cellStyle name="Normal 2 6 2 3 4 3 2" xfId="4100" xr:uid="{00000000-0005-0000-0000-0000970E0000}"/>
    <cellStyle name="Normal 2 6 2 3 4 4" xfId="4101" xr:uid="{00000000-0005-0000-0000-0000980E0000}"/>
    <cellStyle name="Normal 2 6 2 3 5" xfId="4102" xr:uid="{00000000-0005-0000-0000-0000990E0000}"/>
    <cellStyle name="Normal 2 6 2 3 5 2" xfId="4103" xr:uid="{00000000-0005-0000-0000-00009A0E0000}"/>
    <cellStyle name="Normal 2 6 2 3 5 2 2" xfId="4104" xr:uid="{00000000-0005-0000-0000-00009B0E0000}"/>
    <cellStyle name="Normal 2 6 2 3 5 3" xfId="4105" xr:uid="{00000000-0005-0000-0000-00009C0E0000}"/>
    <cellStyle name="Normal 2 6 2 3 6" xfId="4106" xr:uid="{00000000-0005-0000-0000-00009D0E0000}"/>
    <cellStyle name="Normal 2 6 2 3 6 2" xfId="4107" xr:uid="{00000000-0005-0000-0000-00009E0E0000}"/>
    <cellStyle name="Normal 2 6 2 3 6 2 2" xfId="4108" xr:uid="{00000000-0005-0000-0000-00009F0E0000}"/>
    <cellStyle name="Normal 2 6 2 3 6 3" xfId="4109" xr:uid="{00000000-0005-0000-0000-0000A00E0000}"/>
    <cellStyle name="Normal 2 6 2 3 7" xfId="4110" xr:uid="{00000000-0005-0000-0000-0000A10E0000}"/>
    <cellStyle name="Normal 2 6 2 3 7 2" xfId="4111" xr:uid="{00000000-0005-0000-0000-0000A20E0000}"/>
    <cellStyle name="Normal 2 6 2 3 8" xfId="4112" xr:uid="{00000000-0005-0000-0000-0000A30E0000}"/>
    <cellStyle name="Normal 2 6 2 3_Budget incorporated 2011-2012 last101011" xfId="4113" xr:uid="{00000000-0005-0000-0000-0000A40E0000}"/>
    <cellStyle name="Normal 2 6 2 4" xfId="4114" xr:uid="{00000000-0005-0000-0000-0000A50E0000}"/>
    <cellStyle name="Normal 2 6 2 4 2" xfId="4115" xr:uid="{00000000-0005-0000-0000-0000A60E0000}"/>
    <cellStyle name="Normal 2 6 2 4 2 2" xfId="4116" xr:uid="{00000000-0005-0000-0000-0000A70E0000}"/>
    <cellStyle name="Normal 2 6 2 4 2 2 2" xfId="4117" xr:uid="{00000000-0005-0000-0000-0000A80E0000}"/>
    <cellStyle name="Normal 2 6 2 4 2 2 2 2" xfId="4118" xr:uid="{00000000-0005-0000-0000-0000A90E0000}"/>
    <cellStyle name="Normal 2 6 2 4 2 2 3" xfId="4119" xr:uid="{00000000-0005-0000-0000-0000AA0E0000}"/>
    <cellStyle name="Normal 2 6 2 4 2 3" xfId="4120" xr:uid="{00000000-0005-0000-0000-0000AB0E0000}"/>
    <cellStyle name="Normal 2 6 2 4 2 3 2" xfId="4121" xr:uid="{00000000-0005-0000-0000-0000AC0E0000}"/>
    <cellStyle name="Normal 2 6 2 4 2 4" xfId="4122" xr:uid="{00000000-0005-0000-0000-0000AD0E0000}"/>
    <cellStyle name="Normal 2 6 2 4 3" xfId="4123" xr:uid="{00000000-0005-0000-0000-0000AE0E0000}"/>
    <cellStyle name="Normal 2 6 2 4 3 2" xfId="4124" xr:uid="{00000000-0005-0000-0000-0000AF0E0000}"/>
    <cellStyle name="Normal 2 6 2 4 3 2 2" xfId="4125" xr:uid="{00000000-0005-0000-0000-0000B00E0000}"/>
    <cellStyle name="Normal 2 6 2 4 3 3" xfId="4126" xr:uid="{00000000-0005-0000-0000-0000B10E0000}"/>
    <cellStyle name="Normal 2 6 2 4 4" xfId="4127" xr:uid="{00000000-0005-0000-0000-0000B20E0000}"/>
    <cellStyle name="Normal 2 6 2 4 4 2" xfId="4128" xr:uid="{00000000-0005-0000-0000-0000B30E0000}"/>
    <cellStyle name="Normal 2 6 2 4 4 2 2" xfId="4129" xr:uid="{00000000-0005-0000-0000-0000B40E0000}"/>
    <cellStyle name="Normal 2 6 2 4 4 3" xfId="4130" xr:uid="{00000000-0005-0000-0000-0000B50E0000}"/>
    <cellStyle name="Normal 2 6 2 4 5" xfId="4131" xr:uid="{00000000-0005-0000-0000-0000B60E0000}"/>
    <cellStyle name="Normal 2 6 2 4 5 2" xfId="4132" xr:uid="{00000000-0005-0000-0000-0000B70E0000}"/>
    <cellStyle name="Normal 2 6 2 4 6" xfId="4133" xr:uid="{00000000-0005-0000-0000-0000B80E0000}"/>
    <cellStyle name="Normal 2 6 2 5" xfId="4134" xr:uid="{00000000-0005-0000-0000-0000B90E0000}"/>
    <cellStyle name="Normal 2 6 2 5 2" xfId="4135" xr:uid="{00000000-0005-0000-0000-0000BA0E0000}"/>
    <cellStyle name="Normal 2 6 2 5 2 2" xfId="4136" xr:uid="{00000000-0005-0000-0000-0000BB0E0000}"/>
    <cellStyle name="Normal 2 6 2 5 2 2 2" xfId="4137" xr:uid="{00000000-0005-0000-0000-0000BC0E0000}"/>
    <cellStyle name="Normal 2 6 2 5 2 2 2 2" xfId="4138" xr:uid="{00000000-0005-0000-0000-0000BD0E0000}"/>
    <cellStyle name="Normal 2 6 2 5 2 2 3" xfId="4139" xr:uid="{00000000-0005-0000-0000-0000BE0E0000}"/>
    <cellStyle name="Normal 2 6 2 5 2 3" xfId="4140" xr:uid="{00000000-0005-0000-0000-0000BF0E0000}"/>
    <cellStyle name="Normal 2 6 2 5 2 3 2" xfId="4141" xr:uid="{00000000-0005-0000-0000-0000C00E0000}"/>
    <cellStyle name="Normal 2 6 2 5 2 4" xfId="4142" xr:uid="{00000000-0005-0000-0000-0000C10E0000}"/>
    <cellStyle name="Normal 2 6 2 5 3" xfId="4143" xr:uid="{00000000-0005-0000-0000-0000C20E0000}"/>
    <cellStyle name="Normal 2 6 2 5 3 2" xfId="4144" xr:uid="{00000000-0005-0000-0000-0000C30E0000}"/>
    <cellStyle name="Normal 2 6 2 5 3 2 2" xfId="4145" xr:uid="{00000000-0005-0000-0000-0000C40E0000}"/>
    <cellStyle name="Normal 2 6 2 5 3 3" xfId="4146" xr:uid="{00000000-0005-0000-0000-0000C50E0000}"/>
    <cellStyle name="Normal 2 6 2 5 4" xfId="4147" xr:uid="{00000000-0005-0000-0000-0000C60E0000}"/>
    <cellStyle name="Normal 2 6 2 5 4 2" xfId="4148" xr:uid="{00000000-0005-0000-0000-0000C70E0000}"/>
    <cellStyle name="Normal 2 6 2 5 4 2 2" xfId="4149" xr:uid="{00000000-0005-0000-0000-0000C80E0000}"/>
    <cellStyle name="Normal 2 6 2 5 4 3" xfId="4150" xr:uid="{00000000-0005-0000-0000-0000C90E0000}"/>
    <cellStyle name="Normal 2 6 2 5 5" xfId="4151" xr:uid="{00000000-0005-0000-0000-0000CA0E0000}"/>
    <cellStyle name="Normal 2 6 2 5 5 2" xfId="4152" xr:uid="{00000000-0005-0000-0000-0000CB0E0000}"/>
    <cellStyle name="Normal 2 6 2 5 6" xfId="4153" xr:uid="{00000000-0005-0000-0000-0000CC0E0000}"/>
    <cellStyle name="Normal 2 6 2 6" xfId="4154" xr:uid="{00000000-0005-0000-0000-0000CD0E0000}"/>
    <cellStyle name="Normal 2 6 2 6 2" xfId="4155" xr:uid="{00000000-0005-0000-0000-0000CE0E0000}"/>
    <cellStyle name="Normal 2 6 2 6 2 2" xfId="4156" xr:uid="{00000000-0005-0000-0000-0000CF0E0000}"/>
    <cellStyle name="Normal 2 6 2 6 2 2 2" xfId="4157" xr:uid="{00000000-0005-0000-0000-0000D00E0000}"/>
    <cellStyle name="Normal 2 6 2 6 2 2 2 2" xfId="4158" xr:uid="{00000000-0005-0000-0000-0000D10E0000}"/>
    <cellStyle name="Normal 2 6 2 6 2 2 3" xfId="4159" xr:uid="{00000000-0005-0000-0000-0000D20E0000}"/>
    <cellStyle name="Normal 2 6 2 6 2 3" xfId="4160" xr:uid="{00000000-0005-0000-0000-0000D30E0000}"/>
    <cellStyle name="Normal 2 6 2 6 2 3 2" xfId="4161" xr:uid="{00000000-0005-0000-0000-0000D40E0000}"/>
    <cellStyle name="Normal 2 6 2 6 2 4" xfId="4162" xr:uid="{00000000-0005-0000-0000-0000D50E0000}"/>
    <cellStyle name="Normal 2 6 2 6 3" xfId="4163" xr:uid="{00000000-0005-0000-0000-0000D60E0000}"/>
    <cellStyle name="Normal 2 6 2 6 3 2" xfId="4164" xr:uid="{00000000-0005-0000-0000-0000D70E0000}"/>
    <cellStyle name="Normal 2 6 2 6 3 2 2" xfId="4165" xr:uid="{00000000-0005-0000-0000-0000D80E0000}"/>
    <cellStyle name="Normal 2 6 2 6 3 3" xfId="4166" xr:uid="{00000000-0005-0000-0000-0000D90E0000}"/>
    <cellStyle name="Normal 2 6 2 6 4" xfId="4167" xr:uid="{00000000-0005-0000-0000-0000DA0E0000}"/>
    <cellStyle name="Normal 2 6 2 6 4 2" xfId="4168" xr:uid="{00000000-0005-0000-0000-0000DB0E0000}"/>
    <cellStyle name="Normal 2 6 2 6 4 2 2" xfId="4169" xr:uid="{00000000-0005-0000-0000-0000DC0E0000}"/>
    <cellStyle name="Normal 2 6 2 6 4 3" xfId="4170" xr:uid="{00000000-0005-0000-0000-0000DD0E0000}"/>
    <cellStyle name="Normal 2 6 2 6 5" xfId="4171" xr:uid="{00000000-0005-0000-0000-0000DE0E0000}"/>
    <cellStyle name="Normal 2 6 2 6 5 2" xfId="4172" xr:uid="{00000000-0005-0000-0000-0000DF0E0000}"/>
    <cellStyle name="Normal 2 6 2 6 6" xfId="4173" xr:uid="{00000000-0005-0000-0000-0000E00E0000}"/>
    <cellStyle name="Normal 2 6 2 7" xfId="4174" xr:uid="{00000000-0005-0000-0000-0000E10E0000}"/>
    <cellStyle name="Normal 2 6 2 7 2" xfId="4175" xr:uid="{00000000-0005-0000-0000-0000E20E0000}"/>
    <cellStyle name="Normal 2 6 2 7 2 2" xfId="4176" xr:uid="{00000000-0005-0000-0000-0000E30E0000}"/>
    <cellStyle name="Normal 2 6 2 7 2 2 2" xfId="4177" xr:uid="{00000000-0005-0000-0000-0000E40E0000}"/>
    <cellStyle name="Normal 2 6 2 7 2 2 2 2" xfId="4178" xr:uid="{00000000-0005-0000-0000-0000E50E0000}"/>
    <cellStyle name="Normal 2 6 2 7 2 2 3" xfId="4179" xr:uid="{00000000-0005-0000-0000-0000E60E0000}"/>
    <cellStyle name="Normal 2 6 2 7 2 3" xfId="4180" xr:uid="{00000000-0005-0000-0000-0000E70E0000}"/>
    <cellStyle name="Normal 2 6 2 7 2 3 2" xfId="4181" xr:uid="{00000000-0005-0000-0000-0000E80E0000}"/>
    <cellStyle name="Normal 2 6 2 7 2 4" xfId="4182" xr:uid="{00000000-0005-0000-0000-0000E90E0000}"/>
    <cellStyle name="Normal 2 6 2 7 3" xfId="4183" xr:uid="{00000000-0005-0000-0000-0000EA0E0000}"/>
    <cellStyle name="Normal 2 6 2 7 3 2" xfId="4184" xr:uid="{00000000-0005-0000-0000-0000EB0E0000}"/>
    <cellStyle name="Normal 2 6 2 7 3 2 2" xfId="4185" xr:uid="{00000000-0005-0000-0000-0000EC0E0000}"/>
    <cellStyle name="Normal 2 6 2 7 3 3" xfId="4186" xr:uid="{00000000-0005-0000-0000-0000ED0E0000}"/>
    <cellStyle name="Normal 2 6 2 7 4" xfId="4187" xr:uid="{00000000-0005-0000-0000-0000EE0E0000}"/>
    <cellStyle name="Normal 2 6 2 7 4 2" xfId="4188" xr:uid="{00000000-0005-0000-0000-0000EF0E0000}"/>
    <cellStyle name="Normal 2 6 2 7 4 2 2" xfId="4189" xr:uid="{00000000-0005-0000-0000-0000F00E0000}"/>
    <cellStyle name="Normal 2 6 2 7 4 3" xfId="4190" xr:uid="{00000000-0005-0000-0000-0000F10E0000}"/>
    <cellStyle name="Normal 2 6 2 7 5" xfId="4191" xr:uid="{00000000-0005-0000-0000-0000F20E0000}"/>
    <cellStyle name="Normal 2 6 2 7 5 2" xfId="4192" xr:uid="{00000000-0005-0000-0000-0000F30E0000}"/>
    <cellStyle name="Normal 2 6 2 7 6" xfId="4193" xr:uid="{00000000-0005-0000-0000-0000F40E0000}"/>
    <cellStyle name="Normal 2 6 2 8" xfId="4194" xr:uid="{00000000-0005-0000-0000-0000F50E0000}"/>
    <cellStyle name="Normal 2 6 2 8 2" xfId="4195" xr:uid="{00000000-0005-0000-0000-0000F60E0000}"/>
    <cellStyle name="Normal 2 6 2 8 2 2" xfId="4196" xr:uid="{00000000-0005-0000-0000-0000F70E0000}"/>
    <cellStyle name="Normal 2 6 2 8 2 2 2" xfId="4197" xr:uid="{00000000-0005-0000-0000-0000F80E0000}"/>
    <cellStyle name="Normal 2 6 2 8 2 2 2 2" xfId="4198" xr:uid="{00000000-0005-0000-0000-0000F90E0000}"/>
    <cellStyle name="Normal 2 6 2 8 2 2 3" xfId="4199" xr:uid="{00000000-0005-0000-0000-0000FA0E0000}"/>
    <cellStyle name="Normal 2 6 2 8 2 3" xfId="4200" xr:uid="{00000000-0005-0000-0000-0000FB0E0000}"/>
    <cellStyle name="Normal 2 6 2 8 2 3 2" xfId="4201" xr:uid="{00000000-0005-0000-0000-0000FC0E0000}"/>
    <cellStyle name="Normal 2 6 2 8 2 4" xfId="4202" xr:uid="{00000000-0005-0000-0000-0000FD0E0000}"/>
    <cellStyle name="Normal 2 6 2 8 3" xfId="4203" xr:uid="{00000000-0005-0000-0000-0000FE0E0000}"/>
    <cellStyle name="Normal 2 6 2 8 3 2" xfId="4204" xr:uid="{00000000-0005-0000-0000-0000FF0E0000}"/>
    <cellStyle name="Normal 2 6 2 8 3 2 2" xfId="4205" xr:uid="{00000000-0005-0000-0000-0000000F0000}"/>
    <cellStyle name="Normal 2 6 2 8 3 3" xfId="4206" xr:uid="{00000000-0005-0000-0000-0000010F0000}"/>
    <cellStyle name="Normal 2 6 2 8 4" xfId="4207" xr:uid="{00000000-0005-0000-0000-0000020F0000}"/>
    <cellStyle name="Normal 2 6 2 8 4 2" xfId="4208" xr:uid="{00000000-0005-0000-0000-0000030F0000}"/>
    <cellStyle name="Normal 2 6 2 8 4 2 2" xfId="4209" xr:uid="{00000000-0005-0000-0000-0000040F0000}"/>
    <cellStyle name="Normal 2 6 2 8 4 3" xfId="4210" xr:uid="{00000000-0005-0000-0000-0000050F0000}"/>
    <cellStyle name="Normal 2 6 2 8 5" xfId="4211" xr:uid="{00000000-0005-0000-0000-0000060F0000}"/>
    <cellStyle name="Normal 2 6 2 8 5 2" xfId="4212" xr:uid="{00000000-0005-0000-0000-0000070F0000}"/>
    <cellStyle name="Normal 2 6 2 8 6" xfId="4213" xr:uid="{00000000-0005-0000-0000-0000080F0000}"/>
    <cellStyle name="Normal 2 6 2 9" xfId="4214" xr:uid="{00000000-0005-0000-0000-0000090F0000}"/>
    <cellStyle name="Normal 2 6 2 9 2" xfId="4215" xr:uid="{00000000-0005-0000-0000-00000A0F0000}"/>
    <cellStyle name="Normal 2 6 2 9 2 2" xfId="4216" xr:uid="{00000000-0005-0000-0000-00000B0F0000}"/>
    <cellStyle name="Normal 2 6 2 9 2 2 2" xfId="4217" xr:uid="{00000000-0005-0000-0000-00000C0F0000}"/>
    <cellStyle name="Normal 2 6 2 9 2 2 2 2" xfId="4218" xr:uid="{00000000-0005-0000-0000-00000D0F0000}"/>
    <cellStyle name="Normal 2 6 2 9 2 2 3" xfId="4219" xr:uid="{00000000-0005-0000-0000-00000E0F0000}"/>
    <cellStyle name="Normal 2 6 2 9 2 3" xfId="4220" xr:uid="{00000000-0005-0000-0000-00000F0F0000}"/>
    <cellStyle name="Normal 2 6 2 9 2 3 2" xfId="4221" xr:uid="{00000000-0005-0000-0000-0000100F0000}"/>
    <cellStyle name="Normal 2 6 2 9 2 4" xfId="4222" xr:uid="{00000000-0005-0000-0000-0000110F0000}"/>
    <cellStyle name="Normal 2 6 2 9 3" xfId="4223" xr:uid="{00000000-0005-0000-0000-0000120F0000}"/>
    <cellStyle name="Normal 2 6 2 9 3 2" xfId="4224" xr:uid="{00000000-0005-0000-0000-0000130F0000}"/>
    <cellStyle name="Normal 2 6 2 9 3 2 2" xfId="4225" xr:uid="{00000000-0005-0000-0000-0000140F0000}"/>
    <cellStyle name="Normal 2 6 2 9 3 3" xfId="4226" xr:uid="{00000000-0005-0000-0000-0000150F0000}"/>
    <cellStyle name="Normal 2 6 2 9 4" xfId="4227" xr:uid="{00000000-0005-0000-0000-0000160F0000}"/>
    <cellStyle name="Normal 2 6 2 9 4 2" xfId="4228" xr:uid="{00000000-0005-0000-0000-0000170F0000}"/>
    <cellStyle name="Normal 2 6 2 9 4 2 2" xfId="4229" xr:uid="{00000000-0005-0000-0000-0000180F0000}"/>
    <cellStyle name="Normal 2 6 2 9 4 3" xfId="4230" xr:uid="{00000000-0005-0000-0000-0000190F0000}"/>
    <cellStyle name="Normal 2 6 2 9 5" xfId="4231" xr:uid="{00000000-0005-0000-0000-00001A0F0000}"/>
    <cellStyle name="Normal 2 6 2 9 5 2" xfId="4232" xr:uid="{00000000-0005-0000-0000-00001B0F0000}"/>
    <cellStyle name="Normal 2 6 2 9 6" xfId="4233" xr:uid="{00000000-0005-0000-0000-00001C0F0000}"/>
    <cellStyle name="Normal 2 6 2_Budget incorporated 2011-2012 last101011" xfId="4234" xr:uid="{00000000-0005-0000-0000-00001D0F0000}"/>
    <cellStyle name="Normal 2 6 3" xfId="4235" xr:uid="{00000000-0005-0000-0000-00001E0F0000}"/>
    <cellStyle name="Normal 2 6 3 2" xfId="4236" xr:uid="{00000000-0005-0000-0000-00001F0F0000}"/>
    <cellStyle name="Normal 2 6 4" xfId="4237" xr:uid="{00000000-0005-0000-0000-0000200F0000}"/>
    <cellStyle name="Normal 2 6 4 2" xfId="4238" xr:uid="{00000000-0005-0000-0000-0000210F0000}"/>
    <cellStyle name="Normal 2 6 5" xfId="4239" xr:uid="{00000000-0005-0000-0000-0000220F0000}"/>
    <cellStyle name="Normal 2 6_new budget_25.05.11" xfId="4240" xr:uid="{00000000-0005-0000-0000-0000230F0000}"/>
    <cellStyle name="Normal 2 60" xfId="672" xr:uid="{00000000-0005-0000-0000-0000240F0000}"/>
    <cellStyle name="Normal 2 60 2" xfId="4241" xr:uid="{00000000-0005-0000-0000-0000250F0000}"/>
    <cellStyle name="Normal 2 61" xfId="673" xr:uid="{00000000-0005-0000-0000-0000260F0000}"/>
    <cellStyle name="Normal 2 61 2" xfId="4242" xr:uid="{00000000-0005-0000-0000-0000270F0000}"/>
    <cellStyle name="Normal 2 62" xfId="674" xr:uid="{00000000-0005-0000-0000-0000280F0000}"/>
    <cellStyle name="Normal 2 62 2" xfId="4243" xr:uid="{00000000-0005-0000-0000-0000290F0000}"/>
    <cellStyle name="Normal 2 63" xfId="675" xr:uid="{00000000-0005-0000-0000-00002A0F0000}"/>
    <cellStyle name="Normal 2 63 2" xfId="4244" xr:uid="{00000000-0005-0000-0000-00002B0F0000}"/>
    <cellStyle name="Normal 2 64" xfId="676" xr:uid="{00000000-0005-0000-0000-00002C0F0000}"/>
    <cellStyle name="Normal 2 64 2" xfId="4245" xr:uid="{00000000-0005-0000-0000-00002D0F0000}"/>
    <cellStyle name="Normal 2 65" xfId="677" xr:uid="{00000000-0005-0000-0000-00002E0F0000}"/>
    <cellStyle name="Normal 2 65 2" xfId="4246" xr:uid="{00000000-0005-0000-0000-00002F0F0000}"/>
    <cellStyle name="Normal 2 66" xfId="678" xr:uid="{00000000-0005-0000-0000-0000300F0000}"/>
    <cellStyle name="Normal 2 66 2" xfId="4247" xr:uid="{00000000-0005-0000-0000-0000310F0000}"/>
    <cellStyle name="Normal 2 67" xfId="679" xr:uid="{00000000-0005-0000-0000-0000320F0000}"/>
    <cellStyle name="Normal 2 67 2" xfId="4248" xr:uid="{00000000-0005-0000-0000-0000330F0000}"/>
    <cellStyle name="Normal 2 68" xfId="680" xr:uid="{00000000-0005-0000-0000-0000340F0000}"/>
    <cellStyle name="Normal 2 68 2" xfId="4249" xr:uid="{00000000-0005-0000-0000-0000350F0000}"/>
    <cellStyle name="Normal 2 69" xfId="681" xr:uid="{00000000-0005-0000-0000-0000360F0000}"/>
    <cellStyle name="Normal 2 69 2" xfId="4250" xr:uid="{00000000-0005-0000-0000-0000370F0000}"/>
    <cellStyle name="Normal 2 7" xfId="682" xr:uid="{00000000-0005-0000-0000-0000380F0000}"/>
    <cellStyle name="Normal 2 7 2" xfId="4251" xr:uid="{00000000-0005-0000-0000-0000390F0000}"/>
    <cellStyle name="Normal 2 7 3" xfId="4252" xr:uid="{00000000-0005-0000-0000-00003A0F0000}"/>
    <cellStyle name="Normal 2 70" xfId="683" xr:uid="{00000000-0005-0000-0000-00003B0F0000}"/>
    <cellStyle name="Normal 2 70 2" xfId="4253" xr:uid="{00000000-0005-0000-0000-00003C0F0000}"/>
    <cellStyle name="Normal 2 71" xfId="684" xr:uid="{00000000-0005-0000-0000-00003D0F0000}"/>
    <cellStyle name="Normal 2 71 2" xfId="4254" xr:uid="{00000000-0005-0000-0000-00003E0F0000}"/>
    <cellStyle name="Normal 2 72" xfId="685" xr:uid="{00000000-0005-0000-0000-00003F0F0000}"/>
    <cellStyle name="Normal 2 72 2" xfId="4255" xr:uid="{00000000-0005-0000-0000-0000400F0000}"/>
    <cellStyle name="Normal 2 73" xfId="686" xr:uid="{00000000-0005-0000-0000-0000410F0000}"/>
    <cellStyle name="Normal 2 73 2" xfId="4256" xr:uid="{00000000-0005-0000-0000-0000420F0000}"/>
    <cellStyle name="Normal 2 74" xfId="687" xr:uid="{00000000-0005-0000-0000-0000430F0000}"/>
    <cellStyle name="Normal 2 74 2" xfId="4257" xr:uid="{00000000-0005-0000-0000-0000440F0000}"/>
    <cellStyle name="Normal 2 75" xfId="688" xr:uid="{00000000-0005-0000-0000-0000450F0000}"/>
    <cellStyle name="Normal 2 75 2" xfId="4258" xr:uid="{00000000-0005-0000-0000-0000460F0000}"/>
    <cellStyle name="Normal 2 76" xfId="689" xr:uid="{00000000-0005-0000-0000-0000470F0000}"/>
    <cellStyle name="Normal 2 76 2" xfId="4259" xr:uid="{00000000-0005-0000-0000-0000480F0000}"/>
    <cellStyle name="Normal 2 77" xfId="690" xr:uid="{00000000-0005-0000-0000-0000490F0000}"/>
    <cellStyle name="Normal 2 77 2" xfId="4260" xr:uid="{00000000-0005-0000-0000-00004A0F0000}"/>
    <cellStyle name="Normal 2 78" xfId="691" xr:uid="{00000000-0005-0000-0000-00004B0F0000}"/>
    <cellStyle name="Normal 2 78 2" xfId="4261" xr:uid="{00000000-0005-0000-0000-00004C0F0000}"/>
    <cellStyle name="Normal 2 79" xfId="692" xr:uid="{00000000-0005-0000-0000-00004D0F0000}"/>
    <cellStyle name="Normal 2 79 2" xfId="4262" xr:uid="{00000000-0005-0000-0000-00004E0F0000}"/>
    <cellStyle name="Normal 2 8" xfId="693" xr:uid="{00000000-0005-0000-0000-00004F0F0000}"/>
    <cellStyle name="Normal 2 8 2" xfId="4263" xr:uid="{00000000-0005-0000-0000-0000500F0000}"/>
    <cellStyle name="Normal 2 8 2 2" xfId="4264" xr:uid="{00000000-0005-0000-0000-0000510F0000}"/>
    <cellStyle name="Normal 2 8 2 2 2" xfId="4265" xr:uid="{00000000-0005-0000-0000-0000520F0000}"/>
    <cellStyle name="Normal 2 8 2 2 2 2" xfId="4266" xr:uid="{00000000-0005-0000-0000-0000530F0000}"/>
    <cellStyle name="Normal 2 8 2 2 2 2 2" xfId="4267" xr:uid="{00000000-0005-0000-0000-0000540F0000}"/>
    <cellStyle name="Normal 2 8 2 2 2 3" xfId="4268" xr:uid="{00000000-0005-0000-0000-0000550F0000}"/>
    <cellStyle name="Normal 2 8 2 2 3" xfId="4269" xr:uid="{00000000-0005-0000-0000-0000560F0000}"/>
    <cellStyle name="Normal 2 8 2 2 3 2" xfId="4270" xr:uid="{00000000-0005-0000-0000-0000570F0000}"/>
    <cellStyle name="Normal 2 8 2 2 4" xfId="4271" xr:uid="{00000000-0005-0000-0000-0000580F0000}"/>
    <cellStyle name="Normal 2 8 2 3" xfId="4272" xr:uid="{00000000-0005-0000-0000-0000590F0000}"/>
    <cellStyle name="Normal 2 8 2 4" xfId="4273" xr:uid="{00000000-0005-0000-0000-00005A0F0000}"/>
    <cellStyle name="Normal 2 8 2 4 2" xfId="4274" xr:uid="{00000000-0005-0000-0000-00005B0F0000}"/>
    <cellStyle name="Normal 2 8 2 4 2 2" xfId="4275" xr:uid="{00000000-0005-0000-0000-00005C0F0000}"/>
    <cellStyle name="Normal 2 8 2 4 3" xfId="4276" xr:uid="{00000000-0005-0000-0000-00005D0F0000}"/>
    <cellStyle name="Normal 2 8 2 5" xfId="4277" xr:uid="{00000000-0005-0000-0000-00005E0F0000}"/>
    <cellStyle name="Normal 2 8 2 5 2" xfId="4278" xr:uid="{00000000-0005-0000-0000-00005F0F0000}"/>
    <cellStyle name="Normal 2 8 2 5 2 2" xfId="4279" xr:uid="{00000000-0005-0000-0000-0000600F0000}"/>
    <cellStyle name="Normal 2 8 2 5 3" xfId="4280" xr:uid="{00000000-0005-0000-0000-0000610F0000}"/>
    <cellStyle name="Normal 2 8 2 6" xfId="4281" xr:uid="{00000000-0005-0000-0000-0000620F0000}"/>
    <cellStyle name="Normal 2 8 2 6 2" xfId="4282" xr:uid="{00000000-0005-0000-0000-0000630F0000}"/>
    <cellStyle name="Normal 2 8 2 7" xfId="4283" xr:uid="{00000000-0005-0000-0000-0000640F0000}"/>
    <cellStyle name="Normal 2 8 3" xfId="4284" xr:uid="{00000000-0005-0000-0000-0000650F0000}"/>
    <cellStyle name="Normal 2 8 3 2" xfId="4285" xr:uid="{00000000-0005-0000-0000-0000660F0000}"/>
    <cellStyle name="Normal 2 8 3 2 2" xfId="4286" xr:uid="{00000000-0005-0000-0000-0000670F0000}"/>
    <cellStyle name="Normal 2 8 3 2 2 2" xfId="4287" xr:uid="{00000000-0005-0000-0000-0000680F0000}"/>
    <cellStyle name="Normal 2 8 3 2 2 2 2" xfId="4288" xr:uid="{00000000-0005-0000-0000-0000690F0000}"/>
    <cellStyle name="Normal 2 8 3 2 2 3" xfId="4289" xr:uid="{00000000-0005-0000-0000-00006A0F0000}"/>
    <cellStyle name="Normal 2 8 3 2 3" xfId="4290" xr:uid="{00000000-0005-0000-0000-00006B0F0000}"/>
    <cellStyle name="Normal 2 8 3 2 3 2" xfId="4291" xr:uid="{00000000-0005-0000-0000-00006C0F0000}"/>
    <cellStyle name="Normal 2 8 3 2 4" xfId="4292" xr:uid="{00000000-0005-0000-0000-00006D0F0000}"/>
    <cellStyle name="Normal 2 8 3 3" xfId="4293" xr:uid="{00000000-0005-0000-0000-00006E0F0000}"/>
    <cellStyle name="Normal 2 8 3 3 2" xfId="4294" xr:uid="{00000000-0005-0000-0000-00006F0F0000}"/>
    <cellStyle name="Normal 2 8 3 3 2 2" xfId="4295" xr:uid="{00000000-0005-0000-0000-0000700F0000}"/>
    <cellStyle name="Normal 2 8 3 3 3" xfId="4296" xr:uid="{00000000-0005-0000-0000-0000710F0000}"/>
    <cellStyle name="Normal 2 8 3 4" xfId="4297" xr:uid="{00000000-0005-0000-0000-0000720F0000}"/>
    <cellStyle name="Normal 2 8 3 4 2" xfId="4298" xr:uid="{00000000-0005-0000-0000-0000730F0000}"/>
    <cellStyle name="Normal 2 8 3 4 2 2" xfId="4299" xr:uid="{00000000-0005-0000-0000-0000740F0000}"/>
    <cellStyle name="Normal 2 8 3 4 3" xfId="4300" xr:uid="{00000000-0005-0000-0000-0000750F0000}"/>
    <cellStyle name="Normal 2 8 3 5" xfId="4301" xr:uid="{00000000-0005-0000-0000-0000760F0000}"/>
    <cellStyle name="Normal 2 8 3 5 2" xfId="4302" xr:uid="{00000000-0005-0000-0000-0000770F0000}"/>
    <cellStyle name="Normal 2 8 3 6" xfId="4303" xr:uid="{00000000-0005-0000-0000-0000780F0000}"/>
    <cellStyle name="Normal 2 80" xfId="694" xr:uid="{00000000-0005-0000-0000-0000790F0000}"/>
    <cellStyle name="Normal 2 80 2" xfId="4304" xr:uid="{00000000-0005-0000-0000-00007A0F0000}"/>
    <cellStyle name="Normal 2 81" xfId="695" xr:uid="{00000000-0005-0000-0000-00007B0F0000}"/>
    <cellStyle name="Normal 2 81 2" xfId="4305" xr:uid="{00000000-0005-0000-0000-00007C0F0000}"/>
    <cellStyle name="Normal 2 82" xfId="696" xr:uid="{00000000-0005-0000-0000-00007D0F0000}"/>
    <cellStyle name="Normal 2 82 2" xfId="4306" xr:uid="{00000000-0005-0000-0000-00007E0F0000}"/>
    <cellStyle name="Normal 2 83" xfId="697" xr:uid="{00000000-0005-0000-0000-00007F0F0000}"/>
    <cellStyle name="Normal 2 83 2" xfId="4307" xr:uid="{00000000-0005-0000-0000-0000800F0000}"/>
    <cellStyle name="Normal 2 84" xfId="698" xr:uid="{00000000-0005-0000-0000-0000810F0000}"/>
    <cellStyle name="Normal 2 85" xfId="699" xr:uid="{00000000-0005-0000-0000-0000820F0000}"/>
    <cellStyle name="Normal 2 85 2" xfId="700" xr:uid="{00000000-0005-0000-0000-0000830F0000}"/>
    <cellStyle name="Normal 2 85 3" xfId="701" xr:uid="{00000000-0005-0000-0000-0000840F0000}"/>
    <cellStyle name="Normal 2 86" xfId="702" xr:uid="{00000000-0005-0000-0000-0000850F0000}"/>
    <cellStyle name="Normal 2 86 2" xfId="703" xr:uid="{00000000-0005-0000-0000-0000860F0000}"/>
    <cellStyle name="Normal 2 87" xfId="704" xr:uid="{00000000-0005-0000-0000-0000870F0000}"/>
    <cellStyle name="Normal 2 87 2" xfId="705" xr:uid="{00000000-0005-0000-0000-0000880F0000}"/>
    <cellStyle name="Normal 2 88" xfId="706" xr:uid="{00000000-0005-0000-0000-0000890F0000}"/>
    <cellStyle name="Normal 2 89" xfId="4308" xr:uid="{00000000-0005-0000-0000-00008A0F0000}"/>
    <cellStyle name="Normal 2 89 2" xfId="4309" xr:uid="{00000000-0005-0000-0000-00008B0F0000}"/>
    <cellStyle name="Normal 2 9" xfId="707" xr:uid="{00000000-0005-0000-0000-00008C0F0000}"/>
    <cellStyle name="Normal 2 9 2" xfId="4310" xr:uid="{00000000-0005-0000-0000-00008D0F0000}"/>
    <cellStyle name="Normal 2 9 2 2" xfId="4311" xr:uid="{00000000-0005-0000-0000-00008E0F0000}"/>
    <cellStyle name="Normal 2 9 2 2 2" xfId="4312" xr:uid="{00000000-0005-0000-0000-00008F0F0000}"/>
    <cellStyle name="Normal 2 9 2 2 2 2" xfId="4313" xr:uid="{00000000-0005-0000-0000-0000900F0000}"/>
    <cellStyle name="Normal 2 9 2 2 2 2 2" xfId="4314" xr:uid="{00000000-0005-0000-0000-0000910F0000}"/>
    <cellStyle name="Normal 2 9 2 2 2 3" xfId="4315" xr:uid="{00000000-0005-0000-0000-0000920F0000}"/>
    <cellStyle name="Normal 2 9 2 2 3" xfId="4316" xr:uid="{00000000-0005-0000-0000-0000930F0000}"/>
    <cellStyle name="Normal 2 9 2 2 3 2" xfId="4317" xr:uid="{00000000-0005-0000-0000-0000940F0000}"/>
    <cellStyle name="Normal 2 9 2 2 4" xfId="4318" xr:uid="{00000000-0005-0000-0000-0000950F0000}"/>
    <cellStyle name="Normal 2 9 2 3" xfId="4319" xr:uid="{00000000-0005-0000-0000-0000960F0000}"/>
    <cellStyle name="Normal 2 9 2 4" xfId="4320" xr:uid="{00000000-0005-0000-0000-0000970F0000}"/>
    <cellStyle name="Normal 2 9 2 4 2" xfId="4321" xr:uid="{00000000-0005-0000-0000-0000980F0000}"/>
    <cellStyle name="Normal 2 9 2 4 2 2" xfId="4322" xr:uid="{00000000-0005-0000-0000-0000990F0000}"/>
    <cellStyle name="Normal 2 9 2 4 3" xfId="4323" xr:uid="{00000000-0005-0000-0000-00009A0F0000}"/>
    <cellStyle name="Normal 2 9 2 5" xfId="4324" xr:uid="{00000000-0005-0000-0000-00009B0F0000}"/>
    <cellStyle name="Normal 2 9 2 5 2" xfId="4325" xr:uid="{00000000-0005-0000-0000-00009C0F0000}"/>
    <cellStyle name="Normal 2 9 2 5 2 2" xfId="4326" xr:uid="{00000000-0005-0000-0000-00009D0F0000}"/>
    <cellStyle name="Normal 2 9 2 5 3" xfId="4327" xr:uid="{00000000-0005-0000-0000-00009E0F0000}"/>
    <cellStyle name="Normal 2 9 2 6" xfId="4328" xr:uid="{00000000-0005-0000-0000-00009F0F0000}"/>
    <cellStyle name="Normal 2 9 2 6 2" xfId="4329" xr:uid="{00000000-0005-0000-0000-0000A00F0000}"/>
    <cellStyle name="Normal 2 9 2 7" xfId="4330" xr:uid="{00000000-0005-0000-0000-0000A10F0000}"/>
    <cellStyle name="Normal 2 9 3" xfId="4331" xr:uid="{00000000-0005-0000-0000-0000A20F0000}"/>
    <cellStyle name="Normal 2 9 3 2" xfId="4332" xr:uid="{00000000-0005-0000-0000-0000A30F0000}"/>
    <cellStyle name="Normal 2 9 3 2 2" xfId="4333" xr:uid="{00000000-0005-0000-0000-0000A40F0000}"/>
    <cellStyle name="Normal 2 9 3 2 2 2" xfId="4334" xr:uid="{00000000-0005-0000-0000-0000A50F0000}"/>
    <cellStyle name="Normal 2 9 3 2 3" xfId="4335" xr:uid="{00000000-0005-0000-0000-0000A60F0000}"/>
    <cellStyle name="Normal 2 9 3 3" xfId="4336" xr:uid="{00000000-0005-0000-0000-0000A70F0000}"/>
    <cellStyle name="Normal 2 9 3 3 2" xfId="4337" xr:uid="{00000000-0005-0000-0000-0000A80F0000}"/>
    <cellStyle name="Normal 2 9 3 4" xfId="4338" xr:uid="{00000000-0005-0000-0000-0000A90F0000}"/>
    <cellStyle name="Normal 2 9 4" xfId="4339" xr:uid="{00000000-0005-0000-0000-0000AA0F0000}"/>
    <cellStyle name="Normal 2 9 4 2" xfId="4340" xr:uid="{00000000-0005-0000-0000-0000AB0F0000}"/>
    <cellStyle name="Normal 2 9 4 2 2" xfId="4341" xr:uid="{00000000-0005-0000-0000-0000AC0F0000}"/>
    <cellStyle name="Normal 2 9 4 3" xfId="4342" xr:uid="{00000000-0005-0000-0000-0000AD0F0000}"/>
    <cellStyle name="Normal 2 9 5" xfId="4343" xr:uid="{00000000-0005-0000-0000-0000AE0F0000}"/>
    <cellStyle name="Normal 2 9 6" xfId="4344" xr:uid="{00000000-0005-0000-0000-0000AF0F0000}"/>
    <cellStyle name="Normal 2 9 6 2" xfId="4345" xr:uid="{00000000-0005-0000-0000-0000B00F0000}"/>
    <cellStyle name="Normal 2 9 6 2 2" xfId="4346" xr:uid="{00000000-0005-0000-0000-0000B10F0000}"/>
    <cellStyle name="Normal 2 9 6 3" xfId="4347" xr:uid="{00000000-0005-0000-0000-0000B20F0000}"/>
    <cellStyle name="Normal 2 9 7" xfId="4348" xr:uid="{00000000-0005-0000-0000-0000B30F0000}"/>
    <cellStyle name="Normal 2 9 7 2" xfId="4349" xr:uid="{00000000-0005-0000-0000-0000B40F0000}"/>
    <cellStyle name="Normal 2 9 8" xfId="4350" xr:uid="{00000000-0005-0000-0000-0000B50F0000}"/>
    <cellStyle name="Normal 2 90" xfId="4351" xr:uid="{00000000-0005-0000-0000-0000B60F0000}"/>
    <cellStyle name="Normal 2 90 2" xfId="4352" xr:uid="{00000000-0005-0000-0000-0000B70F0000}"/>
    <cellStyle name="Normal 2 90 3" xfId="4353" xr:uid="{00000000-0005-0000-0000-0000B80F0000}"/>
    <cellStyle name="Normal 2 90 4" xfId="4354" xr:uid="{00000000-0005-0000-0000-0000B90F0000}"/>
    <cellStyle name="Normal 2 91" xfId="4355" xr:uid="{00000000-0005-0000-0000-0000BA0F0000}"/>
    <cellStyle name="Normal 2 91 2" xfId="4356" xr:uid="{00000000-0005-0000-0000-0000BB0F0000}"/>
    <cellStyle name="Normal 2 92" xfId="4357" xr:uid="{00000000-0005-0000-0000-0000BC0F0000}"/>
    <cellStyle name="Normal 2 93" xfId="4358" xr:uid="{00000000-0005-0000-0000-0000BD0F0000}"/>
    <cellStyle name="Normal 2 94" xfId="4359" xr:uid="{00000000-0005-0000-0000-0000BE0F0000}"/>
    <cellStyle name="Normal 2 95" xfId="4360" xr:uid="{00000000-0005-0000-0000-0000BF0F0000}"/>
    <cellStyle name="Normal 2_2თვე გლობალი.08" xfId="4361" xr:uid="{00000000-0005-0000-0000-0000C00F0000}"/>
    <cellStyle name="Normal 20" xfId="708" xr:uid="{00000000-0005-0000-0000-0000C10F0000}"/>
    <cellStyle name="Normal 20 10" xfId="4362" xr:uid="{00000000-0005-0000-0000-0000C20F0000}"/>
    <cellStyle name="Normal 20 10 2" xfId="4363" xr:uid="{00000000-0005-0000-0000-0000C30F0000}"/>
    <cellStyle name="Normal 20 10 2 2" xfId="4364" xr:uid="{00000000-0005-0000-0000-0000C40F0000}"/>
    <cellStyle name="Normal 20 10 3" xfId="4365" xr:uid="{00000000-0005-0000-0000-0000C50F0000}"/>
    <cellStyle name="Normal 20 11" xfId="4366" xr:uid="{00000000-0005-0000-0000-0000C60F0000}"/>
    <cellStyle name="Normal 20 11 2" xfId="4367" xr:uid="{00000000-0005-0000-0000-0000C70F0000}"/>
    <cellStyle name="Normal 20 11 2 2" xfId="4368" xr:uid="{00000000-0005-0000-0000-0000C80F0000}"/>
    <cellStyle name="Normal 20 11 3" xfId="4369" xr:uid="{00000000-0005-0000-0000-0000C90F0000}"/>
    <cellStyle name="Normal 20 12" xfId="4370" xr:uid="{00000000-0005-0000-0000-0000CA0F0000}"/>
    <cellStyle name="Normal 20 12 2" xfId="4371" xr:uid="{00000000-0005-0000-0000-0000CB0F0000}"/>
    <cellStyle name="Normal 20 13" xfId="4372" xr:uid="{00000000-0005-0000-0000-0000CC0F0000}"/>
    <cellStyle name="Normal 20 2" xfId="4373" xr:uid="{00000000-0005-0000-0000-0000CD0F0000}"/>
    <cellStyle name="Normal 20 2 2" xfId="4374" xr:uid="{00000000-0005-0000-0000-0000CE0F0000}"/>
    <cellStyle name="Normal 20 2 2 2" xfId="4375" xr:uid="{00000000-0005-0000-0000-0000CF0F0000}"/>
    <cellStyle name="Normal 20 2 2 2 2" xfId="4376" xr:uid="{00000000-0005-0000-0000-0000D00F0000}"/>
    <cellStyle name="Normal 20 2 2 2 2 2" xfId="4377" xr:uid="{00000000-0005-0000-0000-0000D10F0000}"/>
    <cellStyle name="Normal 20 2 2 2 3" xfId="4378" xr:uid="{00000000-0005-0000-0000-0000D20F0000}"/>
    <cellStyle name="Normal 20 2 2 3" xfId="4379" xr:uid="{00000000-0005-0000-0000-0000D30F0000}"/>
    <cellStyle name="Normal 20 2 2 3 2" xfId="4380" xr:uid="{00000000-0005-0000-0000-0000D40F0000}"/>
    <cellStyle name="Normal 20 2 2 4" xfId="4381" xr:uid="{00000000-0005-0000-0000-0000D50F0000}"/>
    <cellStyle name="Normal 20 2 3" xfId="4382" xr:uid="{00000000-0005-0000-0000-0000D60F0000}"/>
    <cellStyle name="Normal 20 2 4" xfId="4383" xr:uid="{00000000-0005-0000-0000-0000D70F0000}"/>
    <cellStyle name="Normal 20 2 4 2" xfId="4384" xr:uid="{00000000-0005-0000-0000-0000D80F0000}"/>
    <cellStyle name="Normal 20 2 4 2 2" xfId="4385" xr:uid="{00000000-0005-0000-0000-0000D90F0000}"/>
    <cellStyle name="Normal 20 2 4 3" xfId="4386" xr:uid="{00000000-0005-0000-0000-0000DA0F0000}"/>
    <cellStyle name="Normal 20 2 5" xfId="4387" xr:uid="{00000000-0005-0000-0000-0000DB0F0000}"/>
    <cellStyle name="Normal 20 2 5 2" xfId="4388" xr:uid="{00000000-0005-0000-0000-0000DC0F0000}"/>
    <cellStyle name="Normal 20 2 5 2 2" xfId="4389" xr:uid="{00000000-0005-0000-0000-0000DD0F0000}"/>
    <cellStyle name="Normal 20 2 5 3" xfId="4390" xr:uid="{00000000-0005-0000-0000-0000DE0F0000}"/>
    <cellStyle name="Normal 20 2 6" xfId="4391" xr:uid="{00000000-0005-0000-0000-0000DF0F0000}"/>
    <cellStyle name="Normal 20 2 6 2" xfId="4392" xr:uid="{00000000-0005-0000-0000-0000E00F0000}"/>
    <cellStyle name="Normal 20 2 7" xfId="4393" xr:uid="{00000000-0005-0000-0000-0000E10F0000}"/>
    <cellStyle name="Normal 20 3" xfId="4394" xr:uid="{00000000-0005-0000-0000-0000E20F0000}"/>
    <cellStyle name="Normal 20 3 2" xfId="4395" xr:uid="{00000000-0005-0000-0000-0000E30F0000}"/>
    <cellStyle name="Normal 20 3 2 2" xfId="4396" xr:uid="{00000000-0005-0000-0000-0000E40F0000}"/>
    <cellStyle name="Normal 20 3 2 2 2" xfId="4397" xr:uid="{00000000-0005-0000-0000-0000E50F0000}"/>
    <cellStyle name="Normal 20 3 2 2 2 2" xfId="4398" xr:uid="{00000000-0005-0000-0000-0000E60F0000}"/>
    <cellStyle name="Normal 20 3 2 2 3" xfId="4399" xr:uid="{00000000-0005-0000-0000-0000E70F0000}"/>
    <cellStyle name="Normal 20 3 2 3" xfId="4400" xr:uid="{00000000-0005-0000-0000-0000E80F0000}"/>
    <cellStyle name="Normal 20 3 2 3 2" xfId="4401" xr:uid="{00000000-0005-0000-0000-0000E90F0000}"/>
    <cellStyle name="Normal 20 3 2 4" xfId="4402" xr:uid="{00000000-0005-0000-0000-0000EA0F0000}"/>
    <cellStyle name="Normal 20 3 3" xfId="4403" xr:uid="{00000000-0005-0000-0000-0000EB0F0000}"/>
    <cellStyle name="Normal 20 3 3 2" xfId="4404" xr:uid="{00000000-0005-0000-0000-0000EC0F0000}"/>
    <cellStyle name="Normal 20 3 3 2 2" xfId="4405" xr:uid="{00000000-0005-0000-0000-0000ED0F0000}"/>
    <cellStyle name="Normal 20 3 3 3" xfId="4406" xr:uid="{00000000-0005-0000-0000-0000EE0F0000}"/>
    <cellStyle name="Normal 20 3 4" xfId="4407" xr:uid="{00000000-0005-0000-0000-0000EF0F0000}"/>
    <cellStyle name="Normal 20 3 4 2" xfId="4408" xr:uid="{00000000-0005-0000-0000-0000F00F0000}"/>
    <cellStyle name="Normal 20 3 4 2 2" xfId="4409" xr:uid="{00000000-0005-0000-0000-0000F10F0000}"/>
    <cellStyle name="Normal 20 3 4 3" xfId="4410" xr:uid="{00000000-0005-0000-0000-0000F20F0000}"/>
    <cellStyle name="Normal 20 3 5" xfId="4411" xr:uid="{00000000-0005-0000-0000-0000F30F0000}"/>
    <cellStyle name="Normal 20 3 5 2" xfId="4412" xr:uid="{00000000-0005-0000-0000-0000F40F0000}"/>
    <cellStyle name="Normal 20 3 6" xfId="4413" xr:uid="{00000000-0005-0000-0000-0000F50F0000}"/>
    <cellStyle name="Normal 20 4" xfId="4414" xr:uid="{00000000-0005-0000-0000-0000F60F0000}"/>
    <cellStyle name="Normal 20 4 2" xfId="4415" xr:uid="{00000000-0005-0000-0000-0000F70F0000}"/>
    <cellStyle name="Normal 20 4 2 2" xfId="4416" xr:uid="{00000000-0005-0000-0000-0000F80F0000}"/>
    <cellStyle name="Normal 20 4 2 2 2" xfId="4417" xr:uid="{00000000-0005-0000-0000-0000F90F0000}"/>
    <cellStyle name="Normal 20 4 2 2 2 2" xfId="4418" xr:uid="{00000000-0005-0000-0000-0000FA0F0000}"/>
    <cellStyle name="Normal 20 4 2 2 3" xfId="4419" xr:uid="{00000000-0005-0000-0000-0000FB0F0000}"/>
    <cellStyle name="Normal 20 4 2 3" xfId="4420" xr:uid="{00000000-0005-0000-0000-0000FC0F0000}"/>
    <cellStyle name="Normal 20 4 2 3 2" xfId="4421" xr:uid="{00000000-0005-0000-0000-0000FD0F0000}"/>
    <cellStyle name="Normal 20 4 2 4" xfId="4422" xr:uid="{00000000-0005-0000-0000-0000FE0F0000}"/>
    <cellStyle name="Normal 20 4 3" xfId="4423" xr:uid="{00000000-0005-0000-0000-0000FF0F0000}"/>
    <cellStyle name="Normal 20 4 3 2" xfId="4424" xr:uid="{00000000-0005-0000-0000-000000100000}"/>
    <cellStyle name="Normal 20 4 3 2 2" xfId="4425" xr:uid="{00000000-0005-0000-0000-000001100000}"/>
    <cellStyle name="Normal 20 4 3 3" xfId="4426" xr:uid="{00000000-0005-0000-0000-000002100000}"/>
    <cellStyle name="Normal 20 4 4" xfId="4427" xr:uid="{00000000-0005-0000-0000-000003100000}"/>
    <cellStyle name="Normal 20 4 4 2" xfId="4428" xr:uid="{00000000-0005-0000-0000-000004100000}"/>
    <cellStyle name="Normal 20 4 4 2 2" xfId="4429" xr:uid="{00000000-0005-0000-0000-000005100000}"/>
    <cellStyle name="Normal 20 4 4 3" xfId="4430" xr:uid="{00000000-0005-0000-0000-000006100000}"/>
    <cellStyle name="Normal 20 4 5" xfId="4431" xr:uid="{00000000-0005-0000-0000-000007100000}"/>
    <cellStyle name="Normal 20 4 5 2" xfId="4432" xr:uid="{00000000-0005-0000-0000-000008100000}"/>
    <cellStyle name="Normal 20 4 6" xfId="4433" xr:uid="{00000000-0005-0000-0000-000009100000}"/>
    <cellStyle name="Normal 20 5" xfId="4434" xr:uid="{00000000-0005-0000-0000-00000A100000}"/>
    <cellStyle name="Normal 20 5 2" xfId="4435" xr:uid="{00000000-0005-0000-0000-00000B100000}"/>
    <cellStyle name="Normal 20 5 2 2" xfId="4436" xr:uid="{00000000-0005-0000-0000-00000C100000}"/>
    <cellStyle name="Normal 20 5 2 2 2" xfId="4437" xr:uid="{00000000-0005-0000-0000-00000D100000}"/>
    <cellStyle name="Normal 20 5 2 2 2 2" xfId="4438" xr:uid="{00000000-0005-0000-0000-00000E100000}"/>
    <cellStyle name="Normal 20 5 2 2 3" xfId="4439" xr:uid="{00000000-0005-0000-0000-00000F100000}"/>
    <cellStyle name="Normal 20 5 2 3" xfId="4440" xr:uid="{00000000-0005-0000-0000-000010100000}"/>
    <cellStyle name="Normal 20 5 2 3 2" xfId="4441" xr:uid="{00000000-0005-0000-0000-000011100000}"/>
    <cellStyle name="Normal 20 5 2 4" xfId="4442" xr:uid="{00000000-0005-0000-0000-000012100000}"/>
    <cellStyle name="Normal 20 5 3" xfId="4443" xr:uid="{00000000-0005-0000-0000-000013100000}"/>
    <cellStyle name="Normal 20 5 3 2" xfId="4444" xr:uid="{00000000-0005-0000-0000-000014100000}"/>
    <cellStyle name="Normal 20 5 3 2 2" xfId="4445" xr:uid="{00000000-0005-0000-0000-000015100000}"/>
    <cellStyle name="Normal 20 5 3 3" xfId="4446" xr:uid="{00000000-0005-0000-0000-000016100000}"/>
    <cellStyle name="Normal 20 5 4" xfId="4447" xr:uid="{00000000-0005-0000-0000-000017100000}"/>
    <cellStyle name="Normal 20 5 4 2" xfId="4448" xr:uid="{00000000-0005-0000-0000-000018100000}"/>
    <cellStyle name="Normal 20 5 4 2 2" xfId="4449" xr:uid="{00000000-0005-0000-0000-000019100000}"/>
    <cellStyle name="Normal 20 5 4 3" xfId="4450" xr:uid="{00000000-0005-0000-0000-00001A100000}"/>
    <cellStyle name="Normal 20 5 5" xfId="4451" xr:uid="{00000000-0005-0000-0000-00001B100000}"/>
    <cellStyle name="Normal 20 5 5 2" xfId="4452" xr:uid="{00000000-0005-0000-0000-00001C100000}"/>
    <cellStyle name="Normal 20 5 6" xfId="4453" xr:uid="{00000000-0005-0000-0000-00001D100000}"/>
    <cellStyle name="Normal 20 6" xfId="4454" xr:uid="{00000000-0005-0000-0000-00001E100000}"/>
    <cellStyle name="Normal 20 7" xfId="4455" xr:uid="{00000000-0005-0000-0000-00001F100000}"/>
    <cellStyle name="Normal 20 8" xfId="4456" xr:uid="{00000000-0005-0000-0000-000020100000}"/>
    <cellStyle name="Normal 20 9" xfId="4457" xr:uid="{00000000-0005-0000-0000-000021100000}"/>
    <cellStyle name="Normal 20 9 2" xfId="4458" xr:uid="{00000000-0005-0000-0000-000022100000}"/>
    <cellStyle name="Normal 20 9 2 2" xfId="4459" xr:uid="{00000000-0005-0000-0000-000023100000}"/>
    <cellStyle name="Normal 20 9 2 2 2" xfId="4460" xr:uid="{00000000-0005-0000-0000-000024100000}"/>
    <cellStyle name="Normal 20 9 2 3" xfId="4461" xr:uid="{00000000-0005-0000-0000-000025100000}"/>
    <cellStyle name="Normal 20 9 3" xfId="4462" xr:uid="{00000000-0005-0000-0000-000026100000}"/>
    <cellStyle name="Normal 20 9 3 2" xfId="4463" xr:uid="{00000000-0005-0000-0000-000027100000}"/>
    <cellStyle name="Normal 20 9 4" xfId="4464" xr:uid="{00000000-0005-0000-0000-000028100000}"/>
    <cellStyle name="Normal 21" xfId="709" xr:uid="{00000000-0005-0000-0000-000029100000}"/>
    <cellStyle name="Normal 21 2" xfId="710" xr:uid="{00000000-0005-0000-0000-00002A100000}"/>
    <cellStyle name="Normal 21 2 2" xfId="4465" xr:uid="{00000000-0005-0000-0000-00002B100000}"/>
    <cellStyle name="Normal 21 3" xfId="4466" xr:uid="{00000000-0005-0000-0000-00002C100000}"/>
    <cellStyle name="Normal 22" xfId="711" xr:uid="{00000000-0005-0000-0000-00002D100000}"/>
    <cellStyle name="Normal 22 2" xfId="1096" xr:uid="{00000000-0005-0000-0000-00002E100000}"/>
    <cellStyle name="Normal 23" xfId="712" xr:uid="{00000000-0005-0000-0000-00002F100000}"/>
    <cellStyle name="Normal 23 2" xfId="4467" xr:uid="{00000000-0005-0000-0000-000030100000}"/>
    <cellStyle name="Normal 23 2 2" xfId="4468" xr:uid="{00000000-0005-0000-0000-000031100000}"/>
    <cellStyle name="Normal 23 2 3" xfId="4469" xr:uid="{00000000-0005-0000-0000-000032100000}"/>
    <cellStyle name="Normal 23 2 3 2" xfId="4470" xr:uid="{00000000-0005-0000-0000-000033100000}"/>
    <cellStyle name="Normal 23 2 3 2 2" xfId="4471" xr:uid="{00000000-0005-0000-0000-000034100000}"/>
    <cellStyle name="Normal 23 2 3 3" xfId="4472" xr:uid="{00000000-0005-0000-0000-000035100000}"/>
    <cellStyle name="Normal 23 2 4" xfId="4473" xr:uid="{00000000-0005-0000-0000-000036100000}"/>
    <cellStyle name="Normal 23 2 4 2" xfId="4474" xr:uid="{00000000-0005-0000-0000-000037100000}"/>
    <cellStyle name="Normal 23 2 5" xfId="4475" xr:uid="{00000000-0005-0000-0000-000038100000}"/>
    <cellStyle name="Normal 23 3" xfId="4476" xr:uid="{00000000-0005-0000-0000-000039100000}"/>
    <cellStyle name="Normal 23 3 2" xfId="4477" xr:uid="{00000000-0005-0000-0000-00003A100000}"/>
    <cellStyle name="Normal 23 3 2 2" xfId="4478" xr:uid="{00000000-0005-0000-0000-00003B100000}"/>
    <cellStyle name="Normal 23 3 3" xfId="4479" xr:uid="{00000000-0005-0000-0000-00003C100000}"/>
    <cellStyle name="Normal 23 4" xfId="4480" xr:uid="{00000000-0005-0000-0000-00003D100000}"/>
    <cellStyle name="Normal 23 5" xfId="4481" xr:uid="{00000000-0005-0000-0000-00003E100000}"/>
    <cellStyle name="Normal 23 5 2" xfId="4482" xr:uid="{00000000-0005-0000-0000-00003F100000}"/>
    <cellStyle name="Normal 23 5 2 2" xfId="4483" xr:uid="{00000000-0005-0000-0000-000040100000}"/>
    <cellStyle name="Normal 23 5 3" xfId="4484" xr:uid="{00000000-0005-0000-0000-000041100000}"/>
    <cellStyle name="Normal 23 6" xfId="4485" xr:uid="{00000000-0005-0000-0000-000042100000}"/>
    <cellStyle name="Normal 23 6 2" xfId="4486" xr:uid="{00000000-0005-0000-0000-000043100000}"/>
    <cellStyle name="Normal 23 7" xfId="4487" xr:uid="{00000000-0005-0000-0000-000044100000}"/>
    <cellStyle name="Normal 24" xfId="713" xr:uid="{00000000-0005-0000-0000-000045100000}"/>
    <cellStyle name="Normal 24 2" xfId="4488" xr:uid="{00000000-0005-0000-0000-000046100000}"/>
    <cellStyle name="Normal 24 2 2" xfId="4489" xr:uid="{00000000-0005-0000-0000-000047100000}"/>
    <cellStyle name="Normal 24 2 3" xfId="4490" xr:uid="{00000000-0005-0000-0000-000048100000}"/>
    <cellStyle name="Normal 24 2 3 2" xfId="4491" xr:uid="{00000000-0005-0000-0000-000049100000}"/>
    <cellStyle name="Normal 24 2 4" xfId="4492" xr:uid="{00000000-0005-0000-0000-00004A100000}"/>
    <cellStyle name="Normal 24 3" xfId="4493" xr:uid="{00000000-0005-0000-0000-00004B100000}"/>
    <cellStyle name="Normal 24 4" xfId="4494" xr:uid="{00000000-0005-0000-0000-00004C100000}"/>
    <cellStyle name="Normal 24 4 2" xfId="4495" xr:uid="{00000000-0005-0000-0000-00004D100000}"/>
    <cellStyle name="Normal 24 4 2 2" xfId="4496" xr:uid="{00000000-0005-0000-0000-00004E100000}"/>
    <cellStyle name="Normal 24 4 3" xfId="4497" xr:uid="{00000000-0005-0000-0000-00004F100000}"/>
    <cellStyle name="Normal 24 5" xfId="4498" xr:uid="{00000000-0005-0000-0000-000050100000}"/>
    <cellStyle name="Normal 25" xfId="714" xr:uid="{00000000-0005-0000-0000-000051100000}"/>
    <cellStyle name="Normal 25 2" xfId="4499" xr:uid="{00000000-0005-0000-0000-000052100000}"/>
    <cellStyle name="Normal 25 2 2" xfId="4500" xr:uid="{00000000-0005-0000-0000-000053100000}"/>
    <cellStyle name="Normal 25 2 2 2" xfId="4501" xr:uid="{00000000-0005-0000-0000-000054100000}"/>
    <cellStyle name="Normal 25 2 2 2 2" xfId="4502" xr:uid="{00000000-0005-0000-0000-000055100000}"/>
    <cellStyle name="Normal 25 2 2 3" xfId="4503" xr:uid="{00000000-0005-0000-0000-000056100000}"/>
    <cellStyle name="Normal 25 2 3" xfId="4504" xr:uid="{00000000-0005-0000-0000-000057100000}"/>
    <cellStyle name="Normal 25 2 4" xfId="4505" xr:uid="{00000000-0005-0000-0000-000058100000}"/>
    <cellStyle name="Normal 25 2 4 2" xfId="4506" xr:uid="{00000000-0005-0000-0000-000059100000}"/>
    <cellStyle name="Normal 25 2 5" xfId="4507" xr:uid="{00000000-0005-0000-0000-00005A100000}"/>
    <cellStyle name="Normal 25 3" xfId="4508" xr:uid="{00000000-0005-0000-0000-00005B100000}"/>
    <cellStyle name="Normal 25 3 2" xfId="4509" xr:uid="{00000000-0005-0000-0000-00005C100000}"/>
    <cellStyle name="Normal 25 3 2 2" xfId="4510" xr:uid="{00000000-0005-0000-0000-00005D100000}"/>
    <cellStyle name="Normal 25 3 3" xfId="4511" xr:uid="{00000000-0005-0000-0000-00005E100000}"/>
    <cellStyle name="Normal 25 4" xfId="4512" xr:uid="{00000000-0005-0000-0000-00005F100000}"/>
    <cellStyle name="Normal 25 4 2" xfId="4513" xr:uid="{00000000-0005-0000-0000-000060100000}"/>
    <cellStyle name="Normal 25 4 2 2" xfId="4514" xr:uid="{00000000-0005-0000-0000-000061100000}"/>
    <cellStyle name="Normal 25 4 3" xfId="4515" xr:uid="{00000000-0005-0000-0000-000062100000}"/>
    <cellStyle name="Normal 26" xfId="715" xr:uid="{00000000-0005-0000-0000-000063100000}"/>
    <cellStyle name="Normal 26 2" xfId="4516" xr:uid="{00000000-0005-0000-0000-000064100000}"/>
    <cellStyle name="Normal 26 2 2" xfId="4517" xr:uid="{00000000-0005-0000-0000-000065100000}"/>
    <cellStyle name="Normal 26 2 3" xfId="4518" xr:uid="{00000000-0005-0000-0000-000066100000}"/>
    <cellStyle name="Normal 26 2 3 2" xfId="4519" xr:uid="{00000000-0005-0000-0000-000067100000}"/>
    <cellStyle name="Normal 26 2 4" xfId="4520" xr:uid="{00000000-0005-0000-0000-000068100000}"/>
    <cellStyle name="Normal 26 3" xfId="4521" xr:uid="{00000000-0005-0000-0000-000069100000}"/>
    <cellStyle name="Normal 26 4" xfId="4522" xr:uid="{00000000-0005-0000-0000-00006A100000}"/>
    <cellStyle name="Normal 26 4 2" xfId="4523" xr:uid="{00000000-0005-0000-0000-00006B100000}"/>
    <cellStyle name="Normal 26 4 2 2" xfId="4524" xr:uid="{00000000-0005-0000-0000-00006C100000}"/>
    <cellStyle name="Normal 26 4 3" xfId="4525" xr:uid="{00000000-0005-0000-0000-00006D100000}"/>
    <cellStyle name="Normal 26 5" xfId="4526" xr:uid="{00000000-0005-0000-0000-00006E100000}"/>
    <cellStyle name="Normal 27" xfId="716" xr:uid="{00000000-0005-0000-0000-00006F100000}"/>
    <cellStyle name="Normal 27 2" xfId="4527" xr:uid="{00000000-0005-0000-0000-000070100000}"/>
    <cellStyle name="Normal 27 2 2" xfId="4528" xr:uid="{00000000-0005-0000-0000-000071100000}"/>
    <cellStyle name="Normal 27 3" xfId="4529" xr:uid="{00000000-0005-0000-0000-000072100000}"/>
    <cellStyle name="Normal 27 3 2" xfId="4530" xr:uid="{00000000-0005-0000-0000-000073100000}"/>
    <cellStyle name="Normal 27 3 2 2" xfId="4531" xr:uid="{00000000-0005-0000-0000-000074100000}"/>
    <cellStyle name="Normal 27 3 3" xfId="4532" xr:uid="{00000000-0005-0000-0000-000075100000}"/>
    <cellStyle name="Normal 27 4" xfId="4533" xr:uid="{00000000-0005-0000-0000-000076100000}"/>
    <cellStyle name="Normal 28" xfId="717" xr:uid="{00000000-0005-0000-0000-000077100000}"/>
    <cellStyle name="Normal 28 2" xfId="4534" xr:uid="{00000000-0005-0000-0000-000078100000}"/>
    <cellStyle name="Normal 28 2 2" xfId="4535" xr:uid="{00000000-0005-0000-0000-000079100000}"/>
    <cellStyle name="Normal 29" xfId="718" xr:uid="{00000000-0005-0000-0000-00007A100000}"/>
    <cellStyle name="Normal 29 2" xfId="4536" xr:uid="{00000000-0005-0000-0000-00007B100000}"/>
    <cellStyle name="Normal 29 2 2" xfId="4537" xr:uid="{00000000-0005-0000-0000-00007C100000}"/>
    <cellStyle name="Normal 29 2 3" xfId="4538" xr:uid="{00000000-0005-0000-0000-00007D100000}"/>
    <cellStyle name="Normal 29 2 3 2" xfId="4539" xr:uid="{00000000-0005-0000-0000-00007E100000}"/>
    <cellStyle name="Normal 29 2 4" xfId="4540" xr:uid="{00000000-0005-0000-0000-00007F100000}"/>
    <cellStyle name="Normal 3" xfId="719" xr:uid="{00000000-0005-0000-0000-000080100000}"/>
    <cellStyle name="Normal 3 10" xfId="720" xr:uid="{00000000-0005-0000-0000-000081100000}"/>
    <cellStyle name="Normal 3 10 2" xfId="4541" xr:uid="{00000000-0005-0000-0000-000082100000}"/>
    <cellStyle name="Normal 3 11" xfId="721" xr:uid="{00000000-0005-0000-0000-000083100000}"/>
    <cellStyle name="Normal 3 11 2" xfId="4542" xr:uid="{00000000-0005-0000-0000-000084100000}"/>
    <cellStyle name="Normal 3 11 2 2" xfId="4543" xr:uid="{00000000-0005-0000-0000-000085100000}"/>
    <cellStyle name="Normal 3 11 2 3" xfId="4544" xr:uid="{00000000-0005-0000-0000-000086100000}"/>
    <cellStyle name="Normal 3 11 2 3 2" xfId="4545" xr:uid="{00000000-0005-0000-0000-000087100000}"/>
    <cellStyle name="Normal 3 11 2 4" xfId="4546" xr:uid="{00000000-0005-0000-0000-000088100000}"/>
    <cellStyle name="Normal 3 12" xfId="722" xr:uid="{00000000-0005-0000-0000-000089100000}"/>
    <cellStyle name="Normal 3 12 2" xfId="4547" xr:uid="{00000000-0005-0000-0000-00008A100000}"/>
    <cellStyle name="Normal 3 13" xfId="723" xr:uid="{00000000-0005-0000-0000-00008B100000}"/>
    <cellStyle name="Normal 3 13 2" xfId="4548" xr:uid="{00000000-0005-0000-0000-00008C100000}"/>
    <cellStyle name="Normal 3 14" xfId="724" xr:uid="{00000000-0005-0000-0000-00008D100000}"/>
    <cellStyle name="Normal 3 14 2" xfId="4549" xr:uid="{00000000-0005-0000-0000-00008E100000}"/>
    <cellStyle name="Normal 3 15" xfId="725" xr:uid="{00000000-0005-0000-0000-00008F100000}"/>
    <cellStyle name="Normal 3 15 2" xfId="4550" xr:uid="{00000000-0005-0000-0000-000090100000}"/>
    <cellStyle name="Normal 3 16" xfId="726" xr:uid="{00000000-0005-0000-0000-000091100000}"/>
    <cellStyle name="Normal 3 16 2" xfId="4551" xr:uid="{00000000-0005-0000-0000-000092100000}"/>
    <cellStyle name="Normal 3 17" xfId="727" xr:uid="{00000000-0005-0000-0000-000093100000}"/>
    <cellStyle name="Normal 3 17 2" xfId="4552" xr:uid="{00000000-0005-0000-0000-000094100000}"/>
    <cellStyle name="Normal 3 18" xfId="728" xr:uid="{00000000-0005-0000-0000-000095100000}"/>
    <cellStyle name="Normal 3 18 2" xfId="4553" xr:uid="{00000000-0005-0000-0000-000096100000}"/>
    <cellStyle name="Normal 3 19" xfId="729" xr:uid="{00000000-0005-0000-0000-000097100000}"/>
    <cellStyle name="Normal 3 19 2" xfId="4554" xr:uid="{00000000-0005-0000-0000-000098100000}"/>
    <cellStyle name="Normal 3 2" xfId="730" xr:uid="{00000000-0005-0000-0000-000099100000}"/>
    <cellStyle name="Normal 3 2 10" xfId="4555" xr:uid="{00000000-0005-0000-0000-00009A100000}"/>
    <cellStyle name="Normal 3 2 10 2" xfId="4556" xr:uid="{00000000-0005-0000-0000-00009B100000}"/>
    <cellStyle name="Normal 3 2 10 2 2" xfId="4557" xr:uid="{00000000-0005-0000-0000-00009C100000}"/>
    <cellStyle name="Normal 3 2 10 2 2 2" xfId="4558" xr:uid="{00000000-0005-0000-0000-00009D100000}"/>
    <cellStyle name="Normal 3 2 10 2 2 2 2" xfId="4559" xr:uid="{00000000-0005-0000-0000-00009E100000}"/>
    <cellStyle name="Normal 3 2 10 2 2 3" xfId="4560" xr:uid="{00000000-0005-0000-0000-00009F100000}"/>
    <cellStyle name="Normal 3 2 10 2 3" xfId="4561" xr:uid="{00000000-0005-0000-0000-0000A0100000}"/>
    <cellStyle name="Normal 3 2 10 2 3 2" xfId="4562" xr:uid="{00000000-0005-0000-0000-0000A1100000}"/>
    <cellStyle name="Normal 3 2 10 2 4" xfId="4563" xr:uid="{00000000-0005-0000-0000-0000A2100000}"/>
    <cellStyle name="Normal 3 2 10 3" xfId="4564" xr:uid="{00000000-0005-0000-0000-0000A3100000}"/>
    <cellStyle name="Normal 3 2 10 3 2" xfId="4565" xr:uid="{00000000-0005-0000-0000-0000A4100000}"/>
    <cellStyle name="Normal 3 2 10 3 2 2" xfId="4566" xr:uid="{00000000-0005-0000-0000-0000A5100000}"/>
    <cellStyle name="Normal 3 2 10 3 3" xfId="4567" xr:uid="{00000000-0005-0000-0000-0000A6100000}"/>
    <cellStyle name="Normal 3 2 10 4" xfId="4568" xr:uid="{00000000-0005-0000-0000-0000A7100000}"/>
    <cellStyle name="Normal 3 2 10 4 2" xfId="4569" xr:uid="{00000000-0005-0000-0000-0000A8100000}"/>
    <cellStyle name="Normal 3 2 10 4 2 2" xfId="4570" xr:uid="{00000000-0005-0000-0000-0000A9100000}"/>
    <cellStyle name="Normal 3 2 10 4 3" xfId="4571" xr:uid="{00000000-0005-0000-0000-0000AA100000}"/>
    <cellStyle name="Normal 3 2 10 5" xfId="4572" xr:uid="{00000000-0005-0000-0000-0000AB100000}"/>
    <cellStyle name="Normal 3 2 10 5 2" xfId="4573" xr:uid="{00000000-0005-0000-0000-0000AC100000}"/>
    <cellStyle name="Normal 3 2 10 6" xfId="4574" xr:uid="{00000000-0005-0000-0000-0000AD100000}"/>
    <cellStyle name="Normal 3 2 11" xfId="4575" xr:uid="{00000000-0005-0000-0000-0000AE100000}"/>
    <cellStyle name="Normal 3 2 11 2" xfId="4576" xr:uid="{00000000-0005-0000-0000-0000AF100000}"/>
    <cellStyle name="Normal 3 2 11 2 2" xfId="4577" xr:uid="{00000000-0005-0000-0000-0000B0100000}"/>
    <cellStyle name="Normal 3 2 11 2 2 2" xfId="4578" xr:uid="{00000000-0005-0000-0000-0000B1100000}"/>
    <cellStyle name="Normal 3 2 11 2 2 2 2" xfId="4579" xr:uid="{00000000-0005-0000-0000-0000B2100000}"/>
    <cellStyle name="Normal 3 2 11 2 2 3" xfId="4580" xr:uid="{00000000-0005-0000-0000-0000B3100000}"/>
    <cellStyle name="Normal 3 2 11 2 3" xfId="4581" xr:uid="{00000000-0005-0000-0000-0000B4100000}"/>
    <cellStyle name="Normal 3 2 11 2 3 2" xfId="4582" xr:uid="{00000000-0005-0000-0000-0000B5100000}"/>
    <cellStyle name="Normal 3 2 11 2 4" xfId="4583" xr:uid="{00000000-0005-0000-0000-0000B6100000}"/>
    <cellStyle name="Normal 3 2 11 3" xfId="4584" xr:uid="{00000000-0005-0000-0000-0000B7100000}"/>
    <cellStyle name="Normal 3 2 11 3 2" xfId="4585" xr:uid="{00000000-0005-0000-0000-0000B8100000}"/>
    <cellStyle name="Normal 3 2 11 3 2 2" xfId="4586" xr:uid="{00000000-0005-0000-0000-0000B9100000}"/>
    <cellStyle name="Normal 3 2 11 3 3" xfId="4587" xr:uid="{00000000-0005-0000-0000-0000BA100000}"/>
    <cellStyle name="Normal 3 2 11 4" xfId="4588" xr:uid="{00000000-0005-0000-0000-0000BB100000}"/>
    <cellStyle name="Normal 3 2 11 4 2" xfId="4589" xr:uid="{00000000-0005-0000-0000-0000BC100000}"/>
    <cellStyle name="Normal 3 2 11 4 2 2" xfId="4590" xr:uid="{00000000-0005-0000-0000-0000BD100000}"/>
    <cellStyle name="Normal 3 2 11 4 3" xfId="4591" xr:uid="{00000000-0005-0000-0000-0000BE100000}"/>
    <cellStyle name="Normal 3 2 11 5" xfId="4592" xr:uid="{00000000-0005-0000-0000-0000BF100000}"/>
    <cellStyle name="Normal 3 2 11 5 2" xfId="4593" xr:uid="{00000000-0005-0000-0000-0000C0100000}"/>
    <cellStyle name="Normal 3 2 11 6" xfId="4594" xr:uid="{00000000-0005-0000-0000-0000C1100000}"/>
    <cellStyle name="Normal 3 2 12" xfId="4595" xr:uid="{00000000-0005-0000-0000-0000C2100000}"/>
    <cellStyle name="Normal 3 2 12 2" xfId="4596" xr:uid="{00000000-0005-0000-0000-0000C3100000}"/>
    <cellStyle name="Normal 3 2 12 2 2" xfId="4597" xr:uid="{00000000-0005-0000-0000-0000C4100000}"/>
    <cellStyle name="Normal 3 2 12 2 2 2" xfId="4598" xr:uid="{00000000-0005-0000-0000-0000C5100000}"/>
    <cellStyle name="Normal 3 2 12 2 2 2 2" xfId="4599" xr:uid="{00000000-0005-0000-0000-0000C6100000}"/>
    <cellStyle name="Normal 3 2 12 2 2 3" xfId="4600" xr:uid="{00000000-0005-0000-0000-0000C7100000}"/>
    <cellStyle name="Normal 3 2 12 2 3" xfId="4601" xr:uid="{00000000-0005-0000-0000-0000C8100000}"/>
    <cellStyle name="Normal 3 2 12 2 3 2" xfId="4602" xr:uid="{00000000-0005-0000-0000-0000C9100000}"/>
    <cellStyle name="Normal 3 2 12 2 4" xfId="4603" xr:uid="{00000000-0005-0000-0000-0000CA100000}"/>
    <cellStyle name="Normal 3 2 12 3" xfId="4604" xr:uid="{00000000-0005-0000-0000-0000CB100000}"/>
    <cellStyle name="Normal 3 2 12 3 2" xfId="4605" xr:uid="{00000000-0005-0000-0000-0000CC100000}"/>
    <cellStyle name="Normal 3 2 12 3 2 2" xfId="4606" xr:uid="{00000000-0005-0000-0000-0000CD100000}"/>
    <cellStyle name="Normal 3 2 12 3 3" xfId="4607" xr:uid="{00000000-0005-0000-0000-0000CE100000}"/>
    <cellStyle name="Normal 3 2 12 4" xfId="4608" xr:uid="{00000000-0005-0000-0000-0000CF100000}"/>
    <cellStyle name="Normal 3 2 12 4 2" xfId="4609" xr:uid="{00000000-0005-0000-0000-0000D0100000}"/>
    <cellStyle name="Normal 3 2 12 4 2 2" xfId="4610" xr:uid="{00000000-0005-0000-0000-0000D1100000}"/>
    <cellStyle name="Normal 3 2 12 4 3" xfId="4611" xr:uid="{00000000-0005-0000-0000-0000D2100000}"/>
    <cellStyle name="Normal 3 2 12 5" xfId="4612" xr:uid="{00000000-0005-0000-0000-0000D3100000}"/>
    <cellStyle name="Normal 3 2 12 5 2" xfId="4613" xr:uid="{00000000-0005-0000-0000-0000D4100000}"/>
    <cellStyle name="Normal 3 2 12 6" xfId="4614" xr:uid="{00000000-0005-0000-0000-0000D5100000}"/>
    <cellStyle name="Normal 3 2 13" xfId="4615" xr:uid="{00000000-0005-0000-0000-0000D6100000}"/>
    <cellStyle name="Normal 3 2 13 2" xfId="4616" xr:uid="{00000000-0005-0000-0000-0000D7100000}"/>
    <cellStyle name="Normal 3 2 13 2 2" xfId="4617" xr:uid="{00000000-0005-0000-0000-0000D8100000}"/>
    <cellStyle name="Normal 3 2 13 2 2 2" xfId="4618" xr:uid="{00000000-0005-0000-0000-0000D9100000}"/>
    <cellStyle name="Normal 3 2 13 2 2 2 2" xfId="4619" xr:uid="{00000000-0005-0000-0000-0000DA100000}"/>
    <cellStyle name="Normal 3 2 13 2 2 3" xfId="4620" xr:uid="{00000000-0005-0000-0000-0000DB100000}"/>
    <cellStyle name="Normal 3 2 13 2 3" xfId="4621" xr:uid="{00000000-0005-0000-0000-0000DC100000}"/>
    <cellStyle name="Normal 3 2 13 2 3 2" xfId="4622" xr:uid="{00000000-0005-0000-0000-0000DD100000}"/>
    <cellStyle name="Normal 3 2 13 2 4" xfId="4623" xr:uid="{00000000-0005-0000-0000-0000DE100000}"/>
    <cellStyle name="Normal 3 2 13 3" xfId="4624" xr:uid="{00000000-0005-0000-0000-0000DF100000}"/>
    <cellStyle name="Normal 3 2 13 3 2" xfId="4625" xr:uid="{00000000-0005-0000-0000-0000E0100000}"/>
    <cellStyle name="Normal 3 2 13 3 2 2" xfId="4626" xr:uid="{00000000-0005-0000-0000-0000E1100000}"/>
    <cellStyle name="Normal 3 2 13 3 3" xfId="4627" xr:uid="{00000000-0005-0000-0000-0000E2100000}"/>
    <cellStyle name="Normal 3 2 13 4" xfId="4628" xr:uid="{00000000-0005-0000-0000-0000E3100000}"/>
    <cellStyle name="Normal 3 2 13 4 2" xfId="4629" xr:uid="{00000000-0005-0000-0000-0000E4100000}"/>
    <cellStyle name="Normal 3 2 13 4 2 2" xfId="4630" xr:uid="{00000000-0005-0000-0000-0000E5100000}"/>
    <cellStyle name="Normal 3 2 13 4 3" xfId="4631" xr:uid="{00000000-0005-0000-0000-0000E6100000}"/>
    <cellStyle name="Normal 3 2 13 5" xfId="4632" xr:uid="{00000000-0005-0000-0000-0000E7100000}"/>
    <cellStyle name="Normal 3 2 13 5 2" xfId="4633" xr:uid="{00000000-0005-0000-0000-0000E8100000}"/>
    <cellStyle name="Normal 3 2 13 6" xfId="4634" xr:uid="{00000000-0005-0000-0000-0000E9100000}"/>
    <cellStyle name="Normal 3 2 14" xfId="4635" xr:uid="{00000000-0005-0000-0000-0000EA100000}"/>
    <cellStyle name="Normal 3 2 14 2" xfId="4636" xr:uid="{00000000-0005-0000-0000-0000EB100000}"/>
    <cellStyle name="Normal 3 2 14 2 2" xfId="4637" xr:uid="{00000000-0005-0000-0000-0000EC100000}"/>
    <cellStyle name="Normal 3 2 14 2 2 2" xfId="4638" xr:uid="{00000000-0005-0000-0000-0000ED100000}"/>
    <cellStyle name="Normal 3 2 14 2 2 2 2" xfId="4639" xr:uid="{00000000-0005-0000-0000-0000EE100000}"/>
    <cellStyle name="Normal 3 2 14 2 2 3" xfId="4640" xr:uid="{00000000-0005-0000-0000-0000EF100000}"/>
    <cellStyle name="Normal 3 2 14 2 3" xfId="4641" xr:uid="{00000000-0005-0000-0000-0000F0100000}"/>
    <cellStyle name="Normal 3 2 14 2 3 2" xfId="4642" xr:uid="{00000000-0005-0000-0000-0000F1100000}"/>
    <cellStyle name="Normal 3 2 14 2 4" xfId="4643" xr:uid="{00000000-0005-0000-0000-0000F2100000}"/>
    <cellStyle name="Normal 3 2 14 3" xfId="4644" xr:uid="{00000000-0005-0000-0000-0000F3100000}"/>
    <cellStyle name="Normal 3 2 14 3 2" xfId="4645" xr:uid="{00000000-0005-0000-0000-0000F4100000}"/>
    <cellStyle name="Normal 3 2 14 3 2 2" xfId="4646" xr:uid="{00000000-0005-0000-0000-0000F5100000}"/>
    <cellStyle name="Normal 3 2 14 3 3" xfId="4647" xr:uid="{00000000-0005-0000-0000-0000F6100000}"/>
    <cellStyle name="Normal 3 2 14 4" xfId="4648" xr:uid="{00000000-0005-0000-0000-0000F7100000}"/>
    <cellStyle name="Normal 3 2 14 4 2" xfId="4649" xr:uid="{00000000-0005-0000-0000-0000F8100000}"/>
    <cellStyle name="Normal 3 2 14 4 2 2" xfId="4650" xr:uid="{00000000-0005-0000-0000-0000F9100000}"/>
    <cellStyle name="Normal 3 2 14 4 3" xfId="4651" xr:uid="{00000000-0005-0000-0000-0000FA100000}"/>
    <cellStyle name="Normal 3 2 14 5" xfId="4652" xr:uid="{00000000-0005-0000-0000-0000FB100000}"/>
    <cellStyle name="Normal 3 2 14 5 2" xfId="4653" xr:uid="{00000000-0005-0000-0000-0000FC100000}"/>
    <cellStyle name="Normal 3 2 14 6" xfId="4654" xr:uid="{00000000-0005-0000-0000-0000FD100000}"/>
    <cellStyle name="Normal 3 2 15" xfId="4655" xr:uid="{00000000-0005-0000-0000-0000FE100000}"/>
    <cellStyle name="Normal 3 2 2" xfId="731" xr:uid="{00000000-0005-0000-0000-0000FF100000}"/>
    <cellStyle name="Normal 3 2 2 2" xfId="732" xr:uid="{00000000-0005-0000-0000-000000110000}"/>
    <cellStyle name="Normal 3 2 2 2 2" xfId="733" xr:uid="{00000000-0005-0000-0000-000001110000}"/>
    <cellStyle name="Normal 3 2 2 2 2 2" xfId="4656" xr:uid="{00000000-0005-0000-0000-000002110000}"/>
    <cellStyle name="Normal 3 2 2 2 2 2 2" xfId="4657" xr:uid="{00000000-0005-0000-0000-000003110000}"/>
    <cellStyle name="Normal 3 2 2 2 2 2 2 2" xfId="4658" xr:uid="{00000000-0005-0000-0000-000004110000}"/>
    <cellStyle name="Normal 3 2 2 2 2 2 3" xfId="4659" xr:uid="{00000000-0005-0000-0000-000005110000}"/>
    <cellStyle name="Normal 3 2 2 2 2 3" xfId="4660" xr:uid="{00000000-0005-0000-0000-000006110000}"/>
    <cellStyle name="Normal 3 2 2 2 2 3 2" xfId="4661" xr:uid="{00000000-0005-0000-0000-000007110000}"/>
    <cellStyle name="Normal 3 2 2 2 2 4" xfId="4662" xr:uid="{00000000-0005-0000-0000-000008110000}"/>
    <cellStyle name="Normal 3 2 2 2 3" xfId="4663" xr:uid="{00000000-0005-0000-0000-000009110000}"/>
    <cellStyle name="Normal 3 2 2 2 3 2" xfId="4664" xr:uid="{00000000-0005-0000-0000-00000A110000}"/>
    <cellStyle name="Normal 3 2 2 2 3 2 2" xfId="4665" xr:uid="{00000000-0005-0000-0000-00000B110000}"/>
    <cellStyle name="Normal 3 2 2 2 3 3" xfId="4666" xr:uid="{00000000-0005-0000-0000-00000C110000}"/>
    <cellStyle name="Normal 3 2 2 2 4" xfId="4667" xr:uid="{00000000-0005-0000-0000-00000D110000}"/>
    <cellStyle name="Normal 3 2 2 2 4 2" xfId="4668" xr:uid="{00000000-0005-0000-0000-00000E110000}"/>
    <cellStyle name="Normal 3 2 2 2 4 2 2" xfId="4669" xr:uid="{00000000-0005-0000-0000-00000F110000}"/>
    <cellStyle name="Normal 3 2 2 2 4 3" xfId="4670" xr:uid="{00000000-0005-0000-0000-000010110000}"/>
    <cellStyle name="Normal 3 2 2 2 5" xfId="4671" xr:uid="{00000000-0005-0000-0000-000011110000}"/>
    <cellStyle name="Normal 3 2 2 2 5 2" xfId="4672" xr:uid="{00000000-0005-0000-0000-000012110000}"/>
    <cellStyle name="Normal 3 2 2 2 6" xfId="4673" xr:uid="{00000000-0005-0000-0000-000013110000}"/>
    <cellStyle name="Normal 3 2 2 3" xfId="734" xr:uid="{00000000-0005-0000-0000-000014110000}"/>
    <cellStyle name="Normal 3 2 2 3 2" xfId="735" xr:uid="{00000000-0005-0000-0000-000015110000}"/>
    <cellStyle name="Normal 3 2 2 3 2 2" xfId="4674" xr:uid="{00000000-0005-0000-0000-000016110000}"/>
    <cellStyle name="Normal 3 2 2 3 2 2 2" xfId="4675" xr:uid="{00000000-0005-0000-0000-000017110000}"/>
    <cellStyle name="Normal 3 2 2 3 2 3" xfId="4676" xr:uid="{00000000-0005-0000-0000-000018110000}"/>
    <cellStyle name="Normal 3 2 2 3 3" xfId="4677" xr:uid="{00000000-0005-0000-0000-000019110000}"/>
    <cellStyle name="Normal 3 2 2 3 3 2" xfId="4678" xr:uid="{00000000-0005-0000-0000-00001A110000}"/>
    <cellStyle name="Normal 3 2 2 3 3 2 2" xfId="4679" xr:uid="{00000000-0005-0000-0000-00001B110000}"/>
    <cellStyle name="Normal 3 2 2 3 3 3" xfId="4680" xr:uid="{00000000-0005-0000-0000-00001C110000}"/>
    <cellStyle name="Normal 3 2 2 3 4" xfId="4681" xr:uid="{00000000-0005-0000-0000-00001D110000}"/>
    <cellStyle name="Normal 3 2 2 3 4 2" xfId="4682" xr:uid="{00000000-0005-0000-0000-00001E110000}"/>
    <cellStyle name="Normal 3 2 2 3 5" xfId="4683" xr:uid="{00000000-0005-0000-0000-00001F110000}"/>
    <cellStyle name="Normal 3 2 2 4" xfId="736" xr:uid="{00000000-0005-0000-0000-000020110000}"/>
    <cellStyle name="Normal 3 2 2 4 2" xfId="4684" xr:uid="{00000000-0005-0000-0000-000021110000}"/>
    <cellStyle name="Normal 3 2 2 4 2 2" xfId="4685" xr:uid="{00000000-0005-0000-0000-000022110000}"/>
    <cellStyle name="Normal 3 2 2 4 3" xfId="4686" xr:uid="{00000000-0005-0000-0000-000023110000}"/>
    <cellStyle name="Normal 3 2 2 5" xfId="4687" xr:uid="{00000000-0005-0000-0000-000024110000}"/>
    <cellStyle name="Normal 3 2 2 5 2" xfId="4688" xr:uid="{00000000-0005-0000-0000-000025110000}"/>
    <cellStyle name="Normal 3 2 2 5 2 2" xfId="4689" xr:uid="{00000000-0005-0000-0000-000026110000}"/>
    <cellStyle name="Normal 3 2 2 5 3" xfId="4690" xr:uid="{00000000-0005-0000-0000-000027110000}"/>
    <cellStyle name="Normal 3 2 2 6" xfId="4691" xr:uid="{00000000-0005-0000-0000-000028110000}"/>
    <cellStyle name="Normal 3 2 2 6 2" xfId="4692" xr:uid="{00000000-0005-0000-0000-000029110000}"/>
    <cellStyle name="Normal 3 2 2 6 2 2" xfId="4693" xr:uid="{00000000-0005-0000-0000-00002A110000}"/>
    <cellStyle name="Normal 3 2 2 6 3" xfId="4694" xr:uid="{00000000-0005-0000-0000-00002B110000}"/>
    <cellStyle name="Normal 3 2 2 7" xfId="4695" xr:uid="{00000000-0005-0000-0000-00002C110000}"/>
    <cellStyle name="Normal 3 2 2 7 2" xfId="4696" xr:uid="{00000000-0005-0000-0000-00002D110000}"/>
    <cellStyle name="Normal 3 2 2 8" xfId="4697" xr:uid="{00000000-0005-0000-0000-00002E110000}"/>
    <cellStyle name="Normal 3 2 3" xfId="737" xr:uid="{00000000-0005-0000-0000-00002F110000}"/>
    <cellStyle name="Normal 3 2 3 2" xfId="4698" xr:uid="{00000000-0005-0000-0000-000030110000}"/>
    <cellStyle name="Normal 3 2 3 2 2" xfId="4699" xr:uid="{00000000-0005-0000-0000-000031110000}"/>
    <cellStyle name="Normal 3 2 3 2 2 2" xfId="4700" xr:uid="{00000000-0005-0000-0000-000032110000}"/>
    <cellStyle name="Normal 3 2 3 2 2 2 2" xfId="4701" xr:uid="{00000000-0005-0000-0000-000033110000}"/>
    <cellStyle name="Normal 3 2 3 2 2 2 2 2" xfId="4702" xr:uid="{00000000-0005-0000-0000-000034110000}"/>
    <cellStyle name="Normal 3 2 3 2 2 2 3" xfId="4703" xr:uid="{00000000-0005-0000-0000-000035110000}"/>
    <cellStyle name="Normal 3 2 3 2 2 3" xfId="4704" xr:uid="{00000000-0005-0000-0000-000036110000}"/>
    <cellStyle name="Normal 3 2 3 2 2 3 2" xfId="4705" xr:uid="{00000000-0005-0000-0000-000037110000}"/>
    <cellStyle name="Normal 3 2 3 2 2 4" xfId="4706" xr:uid="{00000000-0005-0000-0000-000038110000}"/>
    <cellStyle name="Normal 3 2 3 2 3" xfId="4707" xr:uid="{00000000-0005-0000-0000-000039110000}"/>
    <cellStyle name="Normal 3 2 3 2 3 2" xfId="4708" xr:uid="{00000000-0005-0000-0000-00003A110000}"/>
    <cellStyle name="Normal 3 2 3 2 3 2 2" xfId="4709" xr:uid="{00000000-0005-0000-0000-00003B110000}"/>
    <cellStyle name="Normal 3 2 3 2 3 3" xfId="4710" xr:uid="{00000000-0005-0000-0000-00003C110000}"/>
    <cellStyle name="Normal 3 2 3 2 4" xfId="4711" xr:uid="{00000000-0005-0000-0000-00003D110000}"/>
    <cellStyle name="Normal 3 2 3 2 4 2" xfId="4712" xr:uid="{00000000-0005-0000-0000-00003E110000}"/>
    <cellStyle name="Normal 3 2 3 2 4 2 2" xfId="4713" xr:uid="{00000000-0005-0000-0000-00003F110000}"/>
    <cellStyle name="Normal 3 2 3 2 4 3" xfId="4714" xr:uid="{00000000-0005-0000-0000-000040110000}"/>
    <cellStyle name="Normal 3 2 3 2 5" xfId="4715" xr:uid="{00000000-0005-0000-0000-000041110000}"/>
    <cellStyle name="Normal 3 2 3 2 5 2" xfId="4716" xr:uid="{00000000-0005-0000-0000-000042110000}"/>
    <cellStyle name="Normal 3 2 3 2 6" xfId="4717" xr:uid="{00000000-0005-0000-0000-000043110000}"/>
    <cellStyle name="Normal 3 2 3 3" xfId="4718" xr:uid="{00000000-0005-0000-0000-000044110000}"/>
    <cellStyle name="Normal 3 2 3 3 2" xfId="4719" xr:uid="{00000000-0005-0000-0000-000045110000}"/>
    <cellStyle name="Normal 3 2 3 3 2 2" xfId="4720" xr:uid="{00000000-0005-0000-0000-000046110000}"/>
    <cellStyle name="Normal 3 2 3 3 2 2 2" xfId="4721" xr:uid="{00000000-0005-0000-0000-000047110000}"/>
    <cellStyle name="Normal 3 2 3 3 2 3" xfId="4722" xr:uid="{00000000-0005-0000-0000-000048110000}"/>
    <cellStyle name="Normal 3 2 3 3 3" xfId="4723" xr:uid="{00000000-0005-0000-0000-000049110000}"/>
    <cellStyle name="Normal 3 2 3 3 3 2" xfId="4724" xr:uid="{00000000-0005-0000-0000-00004A110000}"/>
    <cellStyle name="Normal 3 2 3 3 4" xfId="4725" xr:uid="{00000000-0005-0000-0000-00004B110000}"/>
    <cellStyle name="Normal 3 2 3 4" xfId="4726" xr:uid="{00000000-0005-0000-0000-00004C110000}"/>
    <cellStyle name="Normal 3 2 3 5" xfId="4727" xr:uid="{00000000-0005-0000-0000-00004D110000}"/>
    <cellStyle name="Normal 3 2 3 5 2" xfId="4728" xr:uid="{00000000-0005-0000-0000-00004E110000}"/>
    <cellStyle name="Normal 3 2 3 5 2 2" xfId="4729" xr:uid="{00000000-0005-0000-0000-00004F110000}"/>
    <cellStyle name="Normal 3 2 3 5 3" xfId="4730" xr:uid="{00000000-0005-0000-0000-000050110000}"/>
    <cellStyle name="Normal 3 2 3 6" xfId="4731" xr:uid="{00000000-0005-0000-0000-000051110000}"/>
    <cellStyle name="Normal 3 2 3 6 2" xfId="4732" xr:uid="{00000000-0005-0000-0000-000052110000}"/>
    <cellStyle name="Normal 3 2 3 6 2 2" xfId="4733" xr:uid="{00000000-0005-0000-0000-000053110000}"/>
    <cellStyle name="Normal 3 2 3 6 3" xfId="4734" xr:uid="{00000000-0005-0000-0000-000054110000}"/>
    <cellStyle name="Normal 3 2 3 7" xfId="4735" xr:uid="{00000000-0005-0000-0000-000055110000}"/>
    <cellStyle name="Normal 3 2 3 7 2" xfId="4736" xr:uid="{00000000-0005-0000-0000-000056110000}"/>
    <cellStyle name="Normal 3 2 3 8" xfId="4737" xr:uid="{00000000-0005-0000-0000-000057110000}"/>
    <cellStyle name="Normal 3 2 4" xfId="738" xr:uid="{00000000-0005-0000-0000-000058110000}"/>
    <cellStyle name="Normal 3 2 4 2" xfId="4738" xr:uid="{00000000-0005-0000-0000-000059110000}"/>
    <cellStyle name="Normal 3 2 4 3" xfId="4739" xr:uid="{00000000-0005-0000-0000-00005A110000}"/>
    <cellStyle name="Normal 3 2 4 4" xfId="4740" xr:uid="{00000000-0005-0000-0000-00005B110000}"/>
    <cellStyle name="Normal 3 2 4 5" xfId="4741" xr:uid="{00000000-0005-0000-0000-00005C110000}"/>
    <cellStyle name="Normal 3 2 4 5 2" xfId="4742" xr:uid="{00000000-0005-0000-0000-00005D110000}"/>
    <cellStyle name="Normal 3 2 4 5 2 2" xfId="4743" xr:uid="{00000000-0005-0000-0000-00005E110000}"/>
    <cellStyle name="Normal 3 2 4 5 3" xfId="4744" xr:uid="{00000000-0005-0000-0000-00005F110000}"/>
    <cellStyle name="Normal 3 2 5" xfId="739" xr:uid="{00000000-0005-0000-0000-000060110000}"/>
    <cellStyle name="Normal 3 2 5 2" xfId="4745" xr:uid="{00000000-0005-0000-0000-000061110000}"/>
    <cellStyle name="Normal 3 2 5 2 2" xfId="4746" xr:uid="{00000000-0005-0000-0000-000062110000}"/>
    <cellStyle name="Normal 3 2 5 2 2 2" xfId="4747" xr:uid="{00000000-0005-0000-0000-000063110000}"/>
    <cellStyle name="Normal 3 2 5 2 2 2 2" xfId="4748" xr:uid="{00000000-0005-0000-0000-000064110000}"/>
    <cellStyle name="Normal 3 2 5 2 2 2 2 2" xfId="4749" xr:uid="{00000000-0005-0000-0000-000065110000}"/>
    <cellStyle name="Normal 3 2 5 2 2 2 2 2 2" xfId="4750" xr:uid="{00000000-0005-0000-0000-000066110000}"/>
    <cellStyle name="Normal 3 2 5 2 2 2 2 3" xfId="4751" xr:uid="{00000000-0005-0000-0000-000067110000}"/>
    <cellStyle name="Normal 3 2 5 2 2 2 3" xfId="4752" xr:uid="{00000000-0005-0000-0000-000068110000}"/>
    <cellStyle name="Normal 3 2 5 2 2 2 3 2" xfId="4753" xr:uid="{00000000-0005-0000-0000-000069110000}"/>
    <cellStyle name="Normal 3 2 5 2 2 2 4" xfId="4754" xr:uid="{00000000-0005-0000-0000-00006A110000}"/>
    <cellStyle name="Normal 3 2 5 2 2 3" xfId="4755" xr:uid="{00000000-0005-0000-0000-00006B110000}"/>
    <cellStyle name="Normal 3 2 5 2 2 3 2" xfId="4756" xr:uid="{00000000-0005-0000-0000-00006C110000}"/>
    <cellStyle name="Normal 3 2 5 2 2 3 2 2" xfId="4757" xr:uid="{00000000-0005-0000-0000-00006D110000}"/>
    <cellStyle name="Normal 3 2 5 2 2 3 3" xfId="4758" xr:uid="{00000000-0005-0000-0000-00006E110000}"/>
    <cellStyle name="Normal 3 2 5 2 2 4" xfId="4759" xr:uid="{00000000-0005-0000-0000-00006F110000}"/>
    <cellStyle name="Normal 3 2 5 2 2 4 2" xfId="4760" xr:uid="{00000000-0005-0000-0000-000070110000}"/>
    <cellStyle name="Normal 3 2 5 2 2 4 2 2" xfId="4761" xr:uid="{00000000-0005-0000-0000-000071110000}"/>
    <cellStyle name="Normal 3 2 5 2 2 4 3" xfId="4762" xr:uid="{00000000-0005-0000-0000-000072110000}"/>
    <cellStyle name="Normal 3 2 5 2 2 5" xfId="4763" xr:uid="{00000000-0005-0000-0000-000073110000}"/>
    <cellStyle name="Normal 3 2 5 2 2 5 2" xfId="4764" xr:uid="{00000000-0005-0000-0000-000074110000}"/>
    <cellStyle name="Normal 3 2 5 2 2 6" xfId="4765" xr:uid="{00000000-0005-0000-0000-000075110000}"/>
    <cellStyle name="Normal 3 2 5 2 3" xfId="4766" xr:uid="{00000000-0005-0000-0000-000076110000}"/>
    <cellStyle name="Normal 3 2 5 2 3 2" xfId="4767" xr:uid="{00000000-0005-0000-0000-000077110000}"/>
    <cellStyle name="Normal 3 2 5 2 3 2 2" xfId="4768" xr:uid="{00000000-0005-0000-0000-000078110000}"/>
    <cellStyle name="Normal 3 2 5 2 3 2 2 2" xfId="4769" xr:uid="{00000000-0005-0000-0000-000079110000}"/>
    <cellStyle name="Normal 3 2 5 2 3 2 3" xfId="4770" xr:uid="{00000000-0005-0000-0000-00007A110000}"/>
    <cellStyle name="Normal 3 2 5 2 3 3" xfId="4771" xr:uid="{00000000-0005-0000-0000-00007B110000}"/>
    <cellStyle name="Normal 3 2 5 2 3 3 2" xfId="4772" xr:uid="{00000000-0005-0000-0000-00007C110000}"/>
    <cellStyle name="Normal 3 2 5 2 3 4" xfId="4773" xr:uid="{00000000-0005-0000-0000-00007D110000}"/>
    <cellStyle name="Normal 3 2 5 2 4" xfId="4774" xr:uid="{00000000-0005-0000-0000-00007E110000}"/>
    <cellStyle name="Normal 3 2 5 2 4 2" xfId="4775" xr:uid="{00000000-0005-0000-0000-00007F110000}"/>
    <cellStyle name="Normal 3 2 5 2 4 2 2" xfId="4776" xr:uid="{00000000-0005-0000-0000-000080110000}"/>
    <cellStyle name="Normal 3 2 5 2 4 3" xfId="4777" xr:uid="{00000000-0005-0000-0000-000081110000}"/>
    <cellStyle name="Normal 3 2 5 2 5" xfId="4778" xr:uid="{00000000-0005-0000-0000-000082110000}"/>
    <cellStyle name="Normal 3 2 5 2 5 2" xfId="4779" xr:uid="{00000000-0005-0000-0000-000083110000}"/>
    <cellStyle name="Normal 3 2 5 2 5 2 2" xfId="4780" xr:uid="{00000000-0005-0000-0000-000084110000}"/>
    <cellStyle name="Normal 3 2 5 2 5 3" xfId="4781" xr:uid="{00000000-0005-0000-0000-000085110000}"/>
    <cellStyle name="Normal 3 2 5 2 6" xfId="4782" xr:uid="{00000000-0005-0000-0000-000086110000}"/>
    <cellStyle name="Normal 3 2 5 2 6 2" xfId="4783" xr:uid="{00000000-0005-0000-0000-000087110000}"/>
    <cellStyle name="Normal 3 2 5 2 7" xfId="4784" xr:uid="{00000000-0005-0000-0000-000088110000}"/>
    <cellStyle name="Normal 3 2 5 3" xfId="4785" xr:uid="{00000000-0005-0000-0000-000089110000}"/>
    <cellStyle name="Normal 3 2 5 3 2" xfId="4786" xr:uid="{00000000-0005-0000-0000-00008A110000}"/>
    <cellStyle name="Normal 3 2 5 3 2 2" xfId="4787" xr:uid="{00000000-0005-0000-0000-00008B110000}"/>
    <cellStyle name="Normal 3 2 5 3 2 2 2" xfId="4788" xr:uid="{00000000-0005-0000-0000-00008C110000}"/>
    <cellStyle name="Normal 3 2 5 3 2 2 2 2" xfId="4789" xr:uid="{00000000-0005-0000-0000-00008D110000}"/>
    <cellStyle name="Normal 3 2 5 3 2 2 3" xfId="4790" xr:uid="{00000000-0005-0000-0000-00008E110000}"/>
    <cellStyle name="Normal 3 2 5 3 2 3" xfId="4791" xr:uid="{00000000-0005-0000-0000-00008F110000}"/>
    <cellStyle name="Normal 3 2 5 3 2 3 2" xfId="4792" xr:uid="{00000000-0005-0000-0000-000090110000}"/>
    <cellStyle name="Normal 3 2 5 3 2 4" xfId="4793" xr:uid="{00000000-0005-0000-0000-000091110000}"/>
    <cellStyle name="Normal 3 2 5 3 3" xfId="4794" xr:uid="{00000000-0005-0000-0000-000092110000}"/>
    <cellStyle name="Normal 3 2 5 3 3 2" xfId="4795" xr:uid="{00000000-0005-0000-0000-000093110000}"/>
    <cellStyle name="Normal 3 2 5 3 3 2 2" xfId="4796" xr:uid="{00000000-0005-0000-0000-000094110000}"/>
    <cellStyle name="Normal 3 2 5 3 3 3" xfId="4797" xr:uid="{00000000-0005-0000-0000-000095110000}"/>
    <cellStyle name="Normal 3 2 5 3 4" xfId="4798" xr:uid="{00000000-0005-0000-0000-000096110000}"/>
    <cellStyle name="Normal 3 2 5 3 4 2" xfId="4799" xr:uid="{00000000-0005-0000-0000-000097110000}"/>
    <cellStyle name="Normal 3 2 5 3 4 2 2" xfId="4800" xr:uid="{00000000-0005-0000-0000-000098110000}"/>
    <cellStyle name="Normal 3 2 5 3 4 3" xfId="4801" xr:uid="{00000000-0005-0000-0000-000099110000}"/>
    <cellStyle name="Normal 3 2 5 3 5" xfId="4802" xr:uid="{00000000-0005-0000-0000-00009A110000}"/>
    <cellStyle name="Normal 3 2 5 3 5 2" xfId="4803" xr:uid="{00000000-0005-0000-0000-00009B110000}"/>
    <cellStyle name="Normal 3 2 5 3 6" xfId="4804" xr:uid="{00000000-0005-0000-0000-00009C110000}"/>
    <cellStyle name="Normal 3 2 5 4" xfId="4805" xr:uid="{00000000-0005-0000-0000-00009D110000}"/>
    <cellStyle name="Normal 3 2 5 4 2" xfId="4806" xr:uid="{00000000-0005-0000-0000-00009E110000}"/>
    <cellStyle name="Normal 3 2 5 4 2 2" xfId="4807" xr:uid="{00000000-0005-0000-0000-00009F110000}"/>
    <cellStyle name="Normal 3 2 5 4 2 2 2" xfId="4808" xr:uid="{00000000-0005-0000-0000-0000A0110000}"/>
    <cellStyle name="Normal 3 2 5 4 2 3" xfId="4809" xr:uid="{00000000-0005-0000-0000-0000A1110000}"/>
    <cellStyle name="Normal 3 2 5 4 3" xfId="4810" xr:uid="{00000000-0005-0000-0000-0000A2110000}"/>
    <cellStyle name="Normal 3 2 5 4 3 2" xfId="4811" xr:uid="{00000000-0005-0000-0000-0000A3110000}"/>
    <cellStyle name="Normal 3 2 5 4 4" xfId="4812" xr:uid="{00000000-0005-0000-0000-0000A4110000}"/>
    <cellStyle name="Normal 3 2 5 5" xfId="4813" xr:uid="{00000000-0005-0000-0000-0000A5110000}"/>
    <cellStyle name="Normal 3 2 5 5 2" xfId="4814" xr:uid="{00000000-0005-0000-0000-0000A6110000}"/>
    <cellStyle name="Normal 3 2 5 5 2 2" xfId="4815" xr:uid="{00000000-0005-0000-0000-0000A7110000}"/>
    <cellStyle name="Normal 3 2 5 5 3" xfId="4816" xr:uid="{00000000-0005-0000-0000-0000A8110000}"/>
    <cellStyle name="Normal 3 2 5 6" xfId="4817" xr:uid="{00000000-0005-0000-0000-0000A9110000}"/>
    <cellStyle name="Normal 3 2 5 6 2" xfId="4818" xr:uid="{00000000-0005-0000-0000-0000AA110000}"/>
    <cellStyle name="Normal 3 2 5 6 2 2" xfId="4819" xr:uid="{00000000-0005-0000-0000-0000AB110000}"/>
    <cellStyle name="Normal 3 2 5 6 3" xfId="4820" xr:uid="{00000000-0005-0000-0000-0000AC110000}"/>
    <cellStyle name="Normal 3 2 5 7" xfId="4821" xr:uid="{00000000-0005-0000-0000-0000AD110000}"/>
    <cellStyle name="Normal 3 2 5 7 2" xfId="4822" xr:uid="{00000000-0005-0000-0000-0000AE110000}"/>
    <cellStyle name="Normal 3 2 5 8" xfId="4823" xr:uid="{00000000-0005-0000-0000-0000AF110000}"/>
    <cellStyle name="Normal 3 2 6" xfId="740" xr:uid="{00000000-0005-0000-0000-0000B0110000}"/>
    <cellStyle name="Normal 3 2 6 2" xfId="4824" xr:uid="{00000000-0005-0000-0000-0000B1110000}"/>
    <cellStyle name="Normal 3 2 6 2 2" xfId="4825" xr:uid="{00000000-0005-0000-0000-0000B2110000}"/>
    <cellStyle name="Normal 3 2 6 2 2 2" xfId="4826" xr:uid="{00000000-0005-0000-0000-0000B3110000}"/>
    <cellStyle name="Normal 3 2 6 2 2 2 2" xfId="4827" xr:uid="{00000000-0005-0000-0000-0000B4110000}"/>
    <cellStyle name="Normal 3 2 6 2 2 2 2 2" xfId="4828" xr:uid="{00000000-0005-0000-0000-0000B5110000}"/>
    <cellStyle name="Normal 3 2 6 2 2 2 3" xfId="4829" xr:uid="{00000000-0005-0000-0000-0000B6110000}"/>
    <cellStyle name="Normal 3 2 6 2 2 3" xfId="4830" xr:uid="{00000000-0005-0000-0000-0000B7110000}"/>
    <cellStyle name="Normal 3 2 6 2 2 3 2" xfId="4831" xr:uid="{00000000-0005-0000-0000-0000B8110000}"/>
    <cellStyle name="Normal 3 2 6 2 2 4" xfId="4832" xr:uid="{00000000-0005-0000-0000-0000B9110000}"/>
    <cellStyle name="Normal 3 2 6 2 3" xfId="4833" xr:uid="{00000000-0005-0000-0000-0000BA110000}"/>
    <cellStyle name="Normal 3 2 6 2 3 2" xfId="4834" xr:uid="{00000000-0005-0000-0000-0000BB110000}"/>
    <cellStyle name="Normal 3 2 6 2 3 2 2" xfId="4835" xr:uid="{00000000-0005-0000-0000-0000BC110000}"/>
    <cellStyle name="Normal 3 2 6 2 3 3" xfId="4836" xr:uid="{00000000-0005-0000-0000-0000BD110000}"/>
    <cellStyle name="Normal 3 2 6 2 4" xfId="4837" xr:uid="{00000000-0005-0000-0000-0000BE110000}"/>
    <cellStyle name="Normal 3 2 6 2 4 2" xfId="4838" xr:uid="{00000000-0005-0000-0000-0000BF110000}"/>
    <cellStyle name="Normal 3 2 6 2 4 2 2" xfId="4839" xr:uid="{00000000-0005-0000-0000-0000C0110000}"/>
    <cellStyle name="Normal 3 2 6 2 4 3" xfId="4840" xr:uid="{00000000-0005-0000-0000-0000C1110000}"/>
    <cellStyle name="Normal 3 2 6 2 5" xfId="4841" xr:uid="{00000000-0005-0000-0000-0000C2110000}"/>
    <cellStyle name="Normal 3 2 6 2 5 2" xfId="4842" xr:uid="{00000000-0005-0000-0000-0000C3110000}"/>
    <cellStyle name="Normal 3 2 6 2 6" xfId="4843" xr:uid="{00000000-0005-0000-0000-0000C4110000}"/>
    <cellStyle name="Normal 3 2 6 3" xfId="4844" xr:uid="{00000000-0005-0000-0000-0000C5110000}"/>
    <cellStyle name="Normal 3 2 6 3 2" xfId="4845" xr:uid="{00000000-0005-0000-0000-0000C6110000}"/>
    <cellStyle name="Normal 3 2 6 3 2 2" xfId="4846" xr:uid="{00000000-0005-0000-0000-0000C7110000}"/>
    <cellStyle name="Normal 3 2 6 3 2 2 2" xfId="4847" xr:uid="{00000000-0005-0000-0000-0000C8110000}"/>
    <cellStyle name="Normal 3 2 6 3 2 3" xfId="4848" xr:uid="{00000000-0005-0000-0000-0000C9110000}"/>
    <cellStyle name="Normal 3 2 6 3 3" xfId="4849" xr:uid="{00000000-0005-0000-0000-0000CA110000}"/>
    <cellStyle name="Normal 3 2 6 3 3 2" xfId="4850" xr:uid="{00000000-0005-0000-0000-0000CB110000}"/>
    <cellStyle name="Normal 3 2 6 3 4" xfId="4851" xr:uid="{00000000-0005-0000-0000-0000CC110000}"/>
    <cellStyle name="Normal 3 2 6 4" xfId="4852" xr:uid="{00000000-0005-0000-0000-0000CD110000}"/>
    <cellStyle name="Normal 3 2 6 4 2" xfId="4853" xr:uid="{00000000-0005-0000-0000-0000CE110000}"/>
    <cellStyle name="Normal 3 2 6 4 2 2" xfId="4854" xr:uid="{00000000-0005-0000-0000-0000CF110000}"/>
    <cellStyle name="Normal 3 2 6 4 3" xfId="4855" xr:uid="{00000000-0005-0000-0000-0000D0110000}"/>
    <cellStyle name="Normal 3 2 6 5" xfId="4856" xr:uid="{00000000-0005-0000-0000-0000D1110000}"/>
    <cellStyle name="Normal 3 2 6 5 2" xfId="4857" xr:uid="{00000000-0005-0000-0000-0000D2110000}"/>
    <cellStyle name="Normal 3 2 6 5 2 2" xfId="4858" xr:uid="{00000000-0005-0000-0000-0000D3110000}"/>
    <cellStyle name="Normal 3 2 6 5 3" xfId="4859" xr:uid="{00000000-0005-0000-0000-0000D4110000}"/>
    <cellStyle name="Normal 3 2 6 6" xfId="4860" xr:uid="{00000000-0005-0000-0000-0000D5110000}"/>
    <cellStyle name="Normal 3 2 6 6 2" xfId="4861" xr:uid="{00000000-0005-0000-0000-0000D6110000}"/>
    <cellStyle name="Normal 3 2 6 7" xfId="4862" xr:uid="{00000000-0005-0000-0000-0000D7110000}"/>
    <cellStyle name="Normal 3 2 7" xfId="741" xr:uid="{00000000-0005-0000-0000-0000D8110000}"/>
    <cellStyle name="Normal 3 2 7 2" xfId="4863" xr:uid="{00000000-0005-0000-0000-0000D9110000}"/>
    <cellStyle name="Normal 3 2 7 2 2" xfId="4864" xr:uid="{00000000-0005-0000-0000-0000DA110000}"/>
    <cellStyle name="Normal 3 2 7 2 2 2" xfId="4865" xr:uid="{00000000-0005-0000-0000-0000DB110000}"/>
    <cellStyle name="Normal 3 2 7 2 2 2 2" xfId="4866" xr:uid="{00000000-0005-0000-0000-0000DC110000}"/>
    <cellStyle name="Normal 3 2 7 2 2 2 2 2" xfId="4867" xr:uid="{00000000-0005-0000-0000-0000DD110000}"/>
    <cellStyle name="Normal 3 2 7 2 2 2 3" xfId="4868" xr:uid="{00000000-0005-0000-0000-0000DE110000}"/>
    <cellStyle name="Normal 3 2 7 2 2 3" xfId="4869" xr:uid="{00000000-0005-0000-0000-0000DF110000}"/>
    <cellStyle name="Normal 3 2 7 2 2 3 2" xfId="4870" xr:uid="{00000000-0005-0000-0000-0000E0110000}"/>
    <cellStyle name="Normal 3 2 7 2 2 4" xfId="4871" xr:uid="{00000000-0005-0000-0000-0000E1110000}"/>
    <cellStyle name="Normal 3 2 7 2 3" xfId="4872" xr:uid="{00000000-0005-0000-0000-0000E2110000}"/>
    <cellStyle name="Normal 3 2 7 2 3 2" xfId="4873" xr:uid="{00000000-0005-0000-0000-0000E3110000}"/>
    <cellStyle name="Normal 3 2 7 2 3 2 2" xfId="4874" xr:uid="{00000000-0005-0000-0000-0000E4110000}"/>
    <cellStyle name="Normal 3 2 7 2 3 3" xfId="4875" xr:uid="{00000000-0005-0000-0000-0000E5110000}"/>
    <cellStyle name="Normal 3 2 7 2 4" xfId="4876" xr:uid="{00000000-0005-0000-0000-0000E6110000}"/>
    <cellStyle name="Normal 3 2 7 2 4 2" xfId="4877" xr:uid="{00000000-0005-0000-0000-0000E7110000}"/>
    <cellStyle name="Normal 3 2 7 2 4 2 2" xfId="4878" xr:uid="{00000000-0005-0000-0000-0000E8110000}"/>
    <cellStyle name="Normal 3 2 7 2 4 3" xfId="4879" xr:uid="{00000000-0005-0000-0000-0000E9110000}"/>
    <cellStyle name="Normal 3 2 7 2 5" xfId="4880" xr:uid="{00000000-0005-0000-0000-0000EA110000}"/>
    <cellStyle name="Normal 3 2 7 2 5 2" xfId="4881" xr:uid="{00000000-0005-0000-0000-0000EB110000}"/>
    <cellStyle name="Normal 3 2 7 2 6" xfId="4882" xr:uid="{00000000-0005-0000-0000-0000EC110000}"/>
    <cellStyle name="Normal 3 2 7 3" xfId="4883" xr:uid="{00000000-0005-0000-0000-0000ED110000}"/>
    <cellStyle name="Normal 3 2 7 3 2" xfId="4884" xr:uid="{00000000-0005-0000-0000-0000EE110000}"/>
    <cellStyle name="Normal 3 2 7 3 2 2" xfId="4885" xr:uid="{00000000-0005-0000-0000-0000EF110000}"/>
    <cellStyle name="Normal 3 2 7 3 2 2 2" xfId="4886" xr:uid="{00000000-0005-0000-0000-0000F0110000}"/>
    <cellStyle name="Normal 3 2 7 3 2 3" xfId="4887" xr:uid="{00000000-0005-0000-0000-0000F1110000}"/>
    <cellStyle name="Normal 3 2 7 3 3" xfId="4888" xr:uid="{00000000-0005-0000-0000-0000F2110000}"/>
    <cellStyle name="Normal 3 2 7 3 3 2" xfId="4889" xr:uid="{00000000-0005-0000-0000-0000F3110000}"/>
    <cellStyle name="Normal 3 2 7 3 4" xfId="4890" xr:uid="{00000000-0005-0000-0000-0000F4110000}"/>
    <cellStyle name="Normal 3 2 7 4" xfId="4891" xr:uid="{00000000-0005-0000-0000-0000F5110000}"/>
    <cellStyle name="Normal 3 2 7 4 2" xfId="4892" xr:uid="{00000000-0005-0000-0000-0000F6110000}"/>
    <cellStyle name="Normal 3 2 7 4 2 2" xfId="4893" xr:uid="{00000000-0005-0000-0000-0000F7110000}"/>
    <cellStyle name="Normal 3 2 7 4 3" xfId="4894" xr:uid="{00000000-0005-0000-0000-0000F8110000}"/>
    <cellStyle name="Normal 3 2 7 5" xfId="4895" xr:uid="{00000000-0005-0000-0000-0000F9110000}"/>
    <cellStyle name="Normal 3 2 7 5 2" xfId="4896" xr:uid="{00000000-0005-0000-0000-0000FA110000}"/>
    <cellStyle name="Normal 3 2 7 5 2 2" xfId="4897" xr:uid="{00000000-0005-0000-0000-0000FB110000}"/>
    <cellStyle name="Normal 3 2 7 5 3" xfId="4898" xr:uid="{00000000-0005-0000-0000-0000FC110000}"/>
    <cellStyle name="Normal 3 2 7 6" xfId="4899" xr:uid="{00000000-0005-0000-0000-0000FD110000}"/>
    <cellStyle name="Normal 3 2 7 6 2" xfId="4900" xr:uid="{00000000-0005-0000-0000-0000FE110000}"/>
    <cellStyle name="Normal 3 2 7 7" xfId="4901" xr:uid="{00000000-0005-0000-0000-0000FF110000}"/>
    <cellStyle name="Normal 3 2 8" xfId="4902" xr:uid="{00000000-0005-0000-0000-000000120000}"/>
    <cellStyle name="Normal 3 2 8 2" xfId="4903" xr:uid="{00000000-0005-0000-0000-000001120000}"/>
    <cellStyle name="Normal 3 2 8 2 2" xfId="4904" xr:uid="{00000000-0005-0000-0000-000002120000}"/>
    <cellStyle name="Normal 3 2 8 2 2 2" xfId="4905" xr:uid="{00000000-0005-0000-0000-000003120000}"/>
    <cellStyle name="Normal 3 2 8 2 2 2 2" xfId="4906" xr:uid="{00000000-0005-0000-0000-000004120000}"/>
    <cellStyle name="Normal 3 2 8 2 2 2 2 2" xfId="4907" xr:uid="{00000000-0005-0000-0000-000005120000}"/>
    <cellStyle name="Normal 3 2 8 2 2 2 3" xfId="4908" xr:uid="{00000000-0005-0000-0000-000006120000}"/>
    <cellStyle name="Normal 3 2 8 2 2 3" xfId="4909" xr:uid="{00000000-0005-0000-0000-000007120000}"/>
    <cellStyle name="Normal 3 2 8 2 2 3 2" xfId="4910" xr:uid="{00000000-0005-0000-0000-000008120000}"/>
    <cellStyle name="Normal 3 2 8 2 2 4" xfId="4911" xr:uid="{00000000-0005-0000-0000-000009120000}"/>
    <cellStyle name="Normal 3 2 8 2 3" xfId="4912" xr:uid="{00000000-0005-0000-0000-00000A120000}"/>
    <cellStyle name="Normal 3 2 8 2 3 2" xfId="4913" xr:uid="{00000000-0005-0000-0000-00000B120000}"/>
    <cellStyle name="Normal 3 2 8 2 3 2 2" xfId="4914" xr:uid="{00000000-0005-0000-0000-00000C120000}"/>
    <cellStyle name="Normal 3 2 8 2 3 3" xfId="4915" xr:uid="{00000000-0005-0000-0000-00000D120000}"/>
    <cellStyle name="Normal 3 2 8 2 4" xfId="4916" xr:uid="{00000000-0005-0000-0000-00000E120000}"/>
    <cellStyle name="Normal 3 2 8 2 4 2" xfId="4917" xr:uid="{00000000-0005-0000-0000-00000F120000}"/>
    <cellStyle name="Normal 3 2 8 2 4 2 2" xfId="4918" xr:uid="{00000000-0005-0000-0000-000010120000}"/>
    <cellStyle name="Normal 3 2 8 2 4 3" xfId="4919" xr:uid="{00000000-0005-0000-0000-000011120000}"/>
    <cellStyle name="Normal 3 2 8 2 5" xfId="4920" xr:uid="{00000000-0005-0000-0000-000012120000}"/>
    <cellStyle name="Normal 3 2 8 2 5 2" xfId="4921" xr:uid="{00000000-0005-0000-0000-000013120000}"/>
    <cellStyle name="Normal 3 2 8 2 6" xfId="4922" xr:uid="{00000000-0005-0000-0000-000014120000}"/>
    <cellStyle name="Normal 3 2 8 3" xfId="4923" xr:uid="{00000000-0005-0000-0000-000015120000}"/>
    <cellStyle name="Normal 3 2 8 4" xfId="4924" xr:uid="{00000000-0005-0000-0000-000016120000}"/>
    <cellStyle name="Normal 3 2 8 4 2" xfId="4925" xr:uid="{00000000-0005-0000-0000-000017120000}"/>
    <cellStyle name="Normal 3 2 8 4 2 2" xfId="4926" xr:uid="{00000000-0005-0000-0000-000018120000}"/>
    <cellStyle name="Normal 3 2 8 4 2 2 2" xfId="4927" xr:uid="{00000000-0005-0000-0000-000019120000}"/>
    <cellStyle name="Normal 3 2 8 4 2 3" xfId="4928" xr:uid="{00000000-0005-0000-0000-00001A120000}"/>
    <cellStyle name="Normal 3 2 8 4 3" xfId="4929" xr:uid="{00000000-0005-0000-0000-00001B120000}"/>
    <cellStyle name="Normal 3 2 8 4 3 2" xfId="4930" xr:uid="{00000000-0005-0000-0000-00001C120000}"/>
    <cellStyle name="Normal 3 2 8 4 4" xfId="4931" xr:uid="{00000000-0005-0000-0000-00001D120000}"/>
    <cellStyle name="Normal 3 2 8 5" xfId="4932" xr:uid="{00000000-0005-0000-0000-00001E120000}"/>
    <cellStyle name="Normal 3 2 8 5 2" xfId="4933" xr:uid="{00000000-0005-0000-0000-00001F120000}"/>
    <cellStyle name="Normal 3 2 8 5 2 2" xfId="4934" xr:uid="{00000000-0005-0000-0000-000020120000}"/>
    <cellStyle name="Normal 3 2 8 5 3" xfId="4935" xr:uid="{00000000-0005-0000-0000-000021120000}"/>
    <cellStyle name="Normal 3 2 8 6" xfId="4936" xr:uid="{00000000-0005-0000-0000-000022120000}"/>
    <cellStyle name="Normal 3 2 8 6 2" xfId="4937" xr:uid="{00000000-0005-0000-0000-000023120000}"/>
    <cellStyle name="Normal 3 2 8 6 2 2" xfId="4938" xr:uid="{00000000-0005-0000-0000-000024120000}"/>
    <cellStyle name="Normal 3 2 8 6 3" xfId="4939" xr:uid="{00000000-0005-0000-0000-000025120000}"/>
    <cellStyle name="Normal 3 2 8 7" xfId="4940" xr:uid="{00000000-0005-0000-0000-000026120000}"/>
    <cellStyle name="Normal 3 2 8 7 2" xfId="4941" xr:uid="{00000000-0005-0000-0000-000027120000}"/>
    <cellStyle name="Normal 3 2 8 8" xfId="4942" xr:uid="{00000000-0005-0000-0000-000028120000}"/>
    <cellStyle name="Normal 3 2 9" xfId="4943" xr:uid="{00000000-0005-0000-0000-000029120000}"/>
    <cellStyle name="Normal 3 2 9 2" xfId="4944" xr:uid="{00000000-0005-0000-0000-00002A120000}"/>
    <cellStyle name="Normal 3 2 9 3" xfId="4945" xr:uid="{00000000-0005-0000-0000-00002B120000}"/>
    <cellStyle name="Normal 3 2 9 3 2" xfId="4946" xr:uid="{00000000-0005-0000-0000-00002C120000}"/>
    <cellStyle name="Normal 3 2 9 3 2 2" xfId="4947" xr:uid="{00000000-0005-0000-0000-00002D120000}"/>
    <cellStyle name="Normal 3 2 9 3 2 2 2" xfId="4948" xr:uid="{00000000-0005-0000-0000-00002E120000}"/>
    <cellStyle name="Normal 3 2 9 3 2 3" xfId="4949" xr:uid="{00000000-0005-0000-0000-00002F120000}"/>
    <cellStyle name="Normal 3 2 9 3 3" xfId="4950" xr:uid="{00000000-0005-0000-0000-000030120000}"/>
    <cellStyle name="Normal 3 2 9 3 3 2" xfId="4951" xr:uid="{00000000-0005-0000-0000-000031120000}"/>
    <cellStyle name="Normal 3 2 9 3 4" xfId="4952" xr:uid="{00000000-0005-0000-0000-000032120000}"/>
    <cellStyle name="Normal 3 2 9 4" xfId="4953" xr:uid="{00000000-0005-0000-0000-000033120000}"/>
    <cellStyle name="Normal 3 2 9 4 2" xfId="4954" xr:uid="{00000000-0005-0000-0000-000034120000}"/>
    <cellStyle name="Normal 3 2 9 4 2 2" xfId="4955" xr:uid="{00000000-0005-0000-0000-000035120000}"/>
    <cellStyle name="Normal 3 2 9 4 3" xfId="4956" xr:uid="{00000000-0005-0000-0000-000036120000}"/>
    <cellStyle name="Normal 3 2 9 5" xfId="4957" xr:uid="{00000000-0005-0000-0000-000037120000}"/>
    <cellStyle name="Normal 3 2 9 5 2" xfId="4958" xr:uid="{00000000-0005-0000-0000-000038120000}"/>
    <cellStyle name="Normal 3 2 9 5 2 2" xfId="4959" xr:uid="{00000000-0005-0000-0000-000039120000}"/>
    <cellStyle name="Normal 3 2 9 5 3" xfId="4960" xr:uid="{00000000-0005-0000-0000-00003A120000}"/>
    <cellStyle name="Normal 3 2 9 6" xfId="4961" xr:uid="{00000000-0005-0000-0000-00003B120000}"/>
    <cellStyle name="Normal 3 2 9 6 2" xfId="4962" xr:uid="{00000000-0005-0000-0000-00003C120000}"/>
    <cellStyle name="Normal 3 2 9 7" xfId="4963" xr:uid="{00000000-0005-0000-0000-00003D120000}"/>
    <cellStyle name="Normal 3 2_Budget incorporated 2011-2012 last101011" xfId="4964" xr:uid="{00000000-0005-0000-0000-00003E120000}"/>
    <cellStyle name="Normal 3 20" xfId="742" xr:uid="{00000000-0005-0000-0000-00003F120000}"/>
    <cellStyle name="Normal 3 20 2" xfId="4965" xr:uid="{00000000-0005-0000-0000-000040120000}"/>
    <cellStyle name="Normal 3 21" xfId="743" xr:uid="{00000000-0005-0000-0000-000041120000}"/>
    <cellStyle name="Normal 3 21 2" xfId="4966" xr:uid="{00000000-0005-0000-0000-000042120000}"/>
    <cellStyle name="Normal 3 22" xfId="744" xr:uid="{00000000-0005-0000-0000-000043120000}"/>
    <cellStyle name="Normal 3 22 2" xfId="4967" xr:uid="{00000000-0005-0000-0000-000044120000}"/>
    <cellStyle name="Normal 3 23" xfId="745" xr:uid="{00000000-0005-0000-0000-000045120000}"/>
    <cellStyle name="Normal 3 23 2" xfId="4968" xr:uid="{00000000-0005-0000-0000-000046120000}"/>
    <cellStyle name="Normal 3 24" xfId="746" xr:uid="{00000000-0005-0000-0000-000047120000}"/>
    <cellStyle name="Normal 3 24 2" xfId="4969" xr:uid="{00000000-0005-0000-0000-000048120000}"/>
    <cellStyle name="Normal 3 25" xfId="747" xr:uid="{00000000-0005-0000-0000-000049120000}"/>
    <cellStyle name="Normal 3 25 2" xfId="4970" xr:uid="{00000000-0005-0000-0000-00004A120000}"/>
    <cellStyle name="Normal 3 26" xfId="748" xr:uid="{00000000-0005-0000-0000-00004B120000}"/>
    <cellStyle name="Normal 3 26 2" xfId="4971" xr:uid="{00000000-0005-0000-0000-00004C120000}"/>
    <cellStyle name="Normal 3 27" xfId="749" xr:uid="{00000000-0005-0000-0000-00004D120000}"/>
    <cellStyle name="Normal 3 27 2" xfId="4972" xr:uid="{00000000-0005-0000-0000-00004E120000}"/>
    <cellStyle name="Normal 3 28" xfId="750" xr:uid="{00000000-0005-0000-0000-00004F120000}"/>
    <cellStyle name="Normal 3 28 2" xfId="4973" xr:uid="{00000000-0005-0000-0000-000050120000}"/>
    <cellStyle name="Normal 3 29" xfId="751" xr:uid="{00000000-0005-0000-0000-000051120000}"/>
    <cellStyle name="Normal 3 29 2" xfId="4974" xr:uid="{00000000-0005-0000-0000-000052120000}"/>
    <cellStyle name="Normal 3 3" xfId="752" xr:uid="{00000000-0005-0000-0000-000053120000}"/>
    <cellStyle name="Normal 3 3 2" xfId="4975" xr:uid="{00000000-0005-0000-0000-000054120000}"/>
    <cellStyle name="Normal 3 3 2 2" xfId="4976" xr:uid="{00000000-0005-0000-0000-000055120000}"/>
    <cellStyle name="Normal 3 3 3" xfId="4977" xr:uid="{00000000-0005-0000-0000-000056120000}"/>
    <cellStyle name="Normal 3 3 4" xfId="4978" xr:uid="{00000000-0005-0000-0000-000057120000}"/>
    <cellStyle name="Normal 3 3 5" xfId="4979" xr:uid="{00000000-0005-0000-0000-000058120000}"/>
    <cellStyle name="Normal 3 3 6" xfId="4980" xr:uid="{00000000-0005-0000-0000-000059120000}"/>
    <cellStyle name="Normal 3 3 7" xfId="4981" xr:uid="{00000000-0005-0000-0000-00005A120000}"/>
    <cellStyle name="Normal 3 3 8" xfId="4982" xr:uid="{00000000-0005-0000-0000-00005B120000}"/>
    <cellStyle name="Normal 3 30" xfId="753" xr:uid="{00000000-0005-0000-0000-00005C120000}"/>
    <cellStyle name="Normal 3 30 2" xfId="4983" xr:uid="{00000000-0005-0000-0000-00005D120000}"/>
    <cellStyle name="Normal 3 31" xfId="754" xr:uid="{00000000-0005-0000-0000-00005E120000}"/>
    <cellStyle name="Normal 3 31 2" xfId="4984" xr:uid="{00000000-0005-0000-0000-00005F120000}"/>
    <cellStyle name="Normal 3 32" xfId="755" xr:uid="{00000000-0005-0000-0000-000060120000}"/>
    <cellStyle name="Normal 3 32 2" xfId="4985" xr:uid="{00000000-0005-0000-0000-000061120000}"/>
    <cellStyle name="Normal 3 33" xfId="756" xr:uid="{00000000-0005-0000-0000-000062120000}"/>
    <cellStyle name="Normal 3 33 2" xfId="4986" xr:uid="{00000000-0005-0000-0000-000063120000}"/>
    <cellStyle name="Normal 3 34" xfId="757" xr:uid="{00000000-0005-0000-0000-000064120000}"/>
    <cellStyle name="Normal 3 34 2" xfId="4987" xr:uid="{00000000-0005-0000-0000-000065120000}"/>
    <cellStyle name="Normal 3 35" xfId="758" xr:uid="{00000000-0005-0000-0000-000066120000}"/>
    <cellStyle name="Normal 3 35 2" xfId="4988" xr:uid="{00000000-0005-0000-0000-000067120000}"/>
    <cellStyle name="Normal 3 36" xfId="759" xr:uid="{00000000-0005-0000-0000-000068120000}"/>
    <cellStyle name="Normal 3 36 2" xfId="4989" xr:uid="{00000000-0005-0000-0000-000069120000}"/>
    <cellStyle name="Normal 3 37" xfId="760" xr:uid="{00000000-0005-0000-0000-00006A120000}"/>
    <cellStyle name="Normal 3 37 2" xfId="4990" xr:uid="{00000000-0005-0000-0000-00006B120000}"/>
    <cellStyle name="Normal 3 38" xfId="761" xr:uid="{00000000-0005-0000-0000-00006C120000}"/>
    <cellStyle name="Normal 3 38 2" xfId="4991" xr:uid="{00000000-0005-0000-0000-00006D120000}"/>
    <cellStyle name="Normal 3 39" xfId="762" xr:uid="{00000000-0005-0000-0000-00006E120000}"/>
    <cellStyle name="Normal 3 39 2" xfId="4992" xr:uid="{00000000-0005-0000-0000-00006F120000}"/>
    <cellStyle name="Normal 3 4" xfId="763" xr:uid="{00000000-0005-0000-0000-000070120000}"/>
    <cellStyle name="Normal 3 4 2" xfId="4993" xr:uid="{00000000-0005-0000-0000-000071120000}"/>
    <cellStyle name="Normal 3 4 2 2" xfId="4994" xr:uid="{00000000-0005-0000-0000-000072120000}"/>
    <cellStyle name="Normal 3 4 3" xfId="4995" xr:uid="{00000000-0005-0000-0000-000073120000}"/>
    <cellStyle name="Normal 3 40" xfId="764" xr:uid="{00000000-0005-0000-0000-000074120000}"/>
    <cellStyle name="Normal 3 40 2" xfId="4996" xr:uid="{00000000-0005-0000-0000-000075120000}"/>
    <cellStyle name="Normal 3 41" xfId="765" xr:uid="{00000000-0005-0000-0000-000076120000}"/>
    <cellStyle name="Normal 3 41 2" xfId="4997" xr:uid="{00000000-0005-0000-0000-000077120000}"/>
    <cellStyle name="Normal 3 42" xfId="766" xr:uid="{00000000-0005-0000-0000-000078120000}"/>
    <cellStyle name="Normal 3 42 2" xfId="4998" xr:uid="{00000000-0005-0000-0000-000079120000}"/>
    <cellStyle name="Normal 3 43" xfId="767" xr:uid="{00000000-0005-0000-0000-00007A120000}"/>
    <cellStyle name="Normal 3 43 2" xfId="4999" xr:uid="{00000000-0005-0000-0000-00007B120000}"/>
    <cellStyle name="Normal 3 44" xfId="768" xr:uid="{00000000-0005-0000-0000-00007C120000}"/>
    <cellStyle name="Normal 3 44 2" xfId="5000" xr:uid="{00000000-0005-0000-0000-00007D120000}"/>
    <cellStyle name="Normal 3 45" xfId="769" xr:uid="{00000000-0005-0000-0000-00007E120000}"/>
    <cellStyle name="Normal 3 45 2" xfId="5001" xr:uid="{00000000-0005-0000-0000-00007F120000}"/>
    <cellStyle name="Normal 3 46" xfId="770" xr:uid="{00000000-0005-0000-0000-000080120000}"/>
    <cellStyle name="Normal 3 46 2" xfId="5002" xr:uid="{00000000-0005-0000-0000-000081120000}"/>
    <cellStyle name="Normal 3 47" xfId="771" xr:uid="{00000000-0005-0000-0000-000082120000}"/>
    <cellStyle name="Normal 3 47 2" xfId="5003" xr:uid="{00000000-0005-0000-0000-000083120000}"/>
    <cellStyle name="Normal 3 48" xfId="772" xr:uid="{00000000-0005-0000-0000-000084120000}"/>
    <cellStyle name="Normal 3 48 2" xfId="5004" xr:uid="{00000000-0005-0000-0000-000085120000}"/>
    <cellStyle name="Normal 3 49" xfId="773" xr:uid="{00000000-0005-0000-0000-000086120000}"/>
    <cellStyle name="Normal 3 49 2" xfId="5005" xr:uid="{00000000-0005-0000-0000-000087120000}"/>
    <cellStyle name="Normal 3 5" xfId="774" xr:uid="{00000000-0005-0000-0000-000088120000}"/>
    <cellStyle name="Normal 3 5 2" xfId="5006" xr:uid="{00000000-0005-0000-0000-000089120000}"/>
    <cellStyle name="Normal 3 50" xfId="775" xr:uid="{00000000-0005-0000-0000-00008A120000}"/>
    <cellStyle name="Normal 3 50 2" xfId="5007" xr:uid="{00000000-0005-0000-0000-00008B120000}"/>
    <cellStyle name="Normal 3 51" xfId="776" xr:uid="{00000000-0005-0000-0000-00008C120000}"/>
    <cellStyle name="Normal 3 51 2" xfId="5008" xr:uid="{00000000-0005-0000-0000-00008D120000}"/>
    <cellStyle name="Normal 3 52" xfId="777" xr:uid="{00000000-0005-0000-0000-00008E120000}"/>
    <cellStyle name="Normal 3 52 2" xfId="5009" xr:uid="{00000000-0005-0000-0000-00008F120000}"/>
    <cellStyle name="Normal 3 53" xfId="778" xr:uid="{00000000-0005-0000-0000-000090120000}"/>
    <cellStyle name="Normal 3 53 2" xfId="5010" xr:uid="{00000000-0005-0000-0000-000091120000}"/>
    <cellStyle name="Normal 3 54" xfId="779" xr:uid="{00000000-0005-0000-0000-000092120000}"/>
    <cellStyle name="Normal 3 54 2" xfId="5011" xr:uid="{00000000-0005-0000-0000-000093120000}"/>
    <cellStyle name="Normal 3 55" xfId="780" xr:uid="{00000000-0005-0000-0000-000094120000}"/>
    <cellStyle name="Normal 3 55 2" xfId="5012" xr:uid="{00000000-0005-0000-0000-000095120000}"/>
    <cellStyle name="Normal 3 56" xfId="781" xr:uid="{00000000-0005-0000-0000-000096120000}"/>
    <cellStyle name="Normal 3 56 2" xfId="5013" xr:uid="{00000000-0005-0000-0000-000097120000}"/>
    <cellStyle name="Normal 3 57" xfId="782" xr:uid="{00000000-0005-0000-0000-000098120000}"/>
    <cellStyle name="Normal 3 57 2" xfId="5014" xr:uid="{00000000-0005-0000-0000-000099120000}"/>
    <cellStyle name="Normal 3 58" xfId="783" xr:uid="{00000000-0005-0000-0000-00009A120000}"/>
    <cellStyle name="Normal 3 58 2" xfId="5015" xr:uid="{00000000-0005-0000-0000-00009B120000}"/>
    <cellStyle name="Normal 3 59" xfId="784" xr:uid="{00000000-0005-0000-0000-00009C120000}"/>
    <cellStyle name="Normal 3 59 2" xfId="5016" xr:uid="{00000000-0005-0000-0000-00009D120000}"/>
    <cellStyle name="Normal 3 6" xfId="785" xr:uid="{00000000-0005-0000-0000-00009E120000}"/>
    <cellStyle name="Normal 3 6 2" xfId="5017" xr:uid="{00000000-0005-0000-0000-00009F120000}"/>
    <cellStyle name="Normal 3 6 3" xfId="5018" xr:uid="{00000000-0005-0000-0000-0000A0120000}"/>
    <cellStyle name="Normal 3 60" xfId="786" xr:uid="{00000000-0005-0000-0000-0000A1120000}"/>
    <cellStyle name="Normal 3 60 2" xfId="5019" xr:uid="{00000000-0005-0000-0000-0000A2120000}"/>
    <cellStyle name="Normal 3 61" xfId="787" xr:uid="{00000000-0005-0000-0000-0000A3120000}"/>
    <cellStyle name="Normal 3 61 2" xfId="5020" xr:uid="{00000000-0005-0000-0000-0000A4120000}"/>
    <cellStyle name="Normal 3 62" xfId="788" xr:uid="{00000000-0005-0000-0000-0000A5120000}"/>
    <cellStyle name="Normal 3 62 2" xfId="5021" xr:uid="{00000000-0005-0000-0000-0000A6120000}"/>
    <cellStyle name="Normal 3 63" xfId="789" xr:uid="{00000000-0005-0000-0000-0000A7120000}"/>
    <cellStyle name="Normal 3 63 2" xfId="5022" xr:uid="{00000000-0005-0000-0000-0000A8120000}"/>
    <cellStyle name="Normal 3 64" xfId="790" xr:uid="{00000000-0005-0000-0000-0000A9120000}"/>
    <cellStyle name="Normal 3 64 2" xfId="5023" xr:uid="{00000000-0005-0000-0000-0000AA120000}"/>
    <cellStyle name="Normal 3 65" xfId="791" xr:uid="{00000000-0005-0000-0000-0000AB120000}"/>
    <cellStyle name="Normal 3 65 2" xfId="5024" xr:uid="{00000000-0005-0000-0000-0000AC120000}"/>
    <cellStyle name="Normal 3 66" xfId="792" xr:uid="{00000000-0005-0000-0000-0000AD120000}"/>
    <cellStyle name="Normal 3 66 2" xfId="5025" xr:uid="{00000000-0005-0000-0000-0000AE120000}"/>
    <cellStyle name="Normal 3 67" xfId="793" xr:uid="{00000000-0005-0000-0000-0000AF120000}"/>
    <cellStyle name="Normal 3 67 2" xfId="5026" xr:uid="{00000000-0005-0000-0000-0000B0120000}"/>
    <cellStyle name="Normal 3 68" xfId="794" xr:uid="{00000000-0005-0000-0000-0000B1120000}"/>
    <cellStyle name="Normal 3 68 2" xfId="5027" xr:uid="{00000000-0005-0000-0000-0000B2120000}"/>
    <cellStyle name="Normal 3 69" xfId="795" xr:uid="{00000000-0005-0000-0000-0000B3120000}"/>
    <cellStyle name="Normal 3 69 2" xfId="5028" xr:uid="{00000000-0005-0000-0000-0000B4120000}"/>
    <cellStyle name="Normal 3 7" xfId="796" xr:uid="{00000000-0005-0000-0000-0000B5120000}"/>
    <cellStyle name="Normal 3 7 2" xfId="5029" xr:uid="{00000000-0005-0000-0000-0000B6120000}"/>
    <cellStyle name="Normal 3 70" xfId="797" xr:uid="{00000000-0005-0000-0000-0000B7120000}"/>
    <cellStyle name="Normal 3 70 2" xfId="5030" xr:uid="{00000000-0005-0000-0000-0000B8120000}"/>
    <cellStyle name="Normal 3 71" xfId="798" xr:uid="{00000000-0005-0000-0000-0000B9120000}"/>
    <cellStyle name="Normal 3 71 2" xfId="5031" xr:uid="{00000000-0005-0000-0000-0000BA120000}"/>
    <cellStyle name="Normal 3 72" xfId="799" xr:uid="{00000000-0005-0000-0000-0000BB120000}"/>
    <cellStyle name="Normal 3 72 2" xfId="5032" xr:uid="{00000000-0005-0000-0000-0000BC120000}"/>
    <cellStyle name="Normal 3 73" xfId="800" xr:uid="{00000000-0005-0000-0000-0000BD120000}"/>
    <cellStyle name="Normal 3 73 2" xfId="5033" xr:uid="{00000000-0005-0000-0000-0000BE120000}"/>
    <cellStyle name="Normal 3 74" xfId="801" xr:uid="{00000000-0005-0000-0000-0000BF120000}"/>
    <cellStyle name="Normal 3 74 2" xfId="5034" xr:uid="{00000000-0005-0000-0000-0000C0120000}"/>
    <cellStyle name="Normal 3 75" xfId="802" xr:uid="{00000000-0005-0000-0000-0000C1120000}"/>
    <cellStyle name="Normal 3 75 2" xfId="5035" xr:uid="{00000000-0005-0000-0000-0000C2120000}"/>
    <cellStyle name="Normal 3 76" xfId="803" xr:uid="{00000000-0005-0000-0000-0000C3120000}"/>
    <cellStyle name="Normal 3 76 2" xfId="5036" xr:uid="{00000000-0005-0000-0000-0000C4120000}"/>
    <cellStyle name="Normal 3 77" xfId="804" xr:uid="{00000000-0005-0000-0000-0000C5120000}"/>
    <cellStyle name="Normal 3 77 2" xfId="5037" xr:uid="{00000000-0005-0000-0000-0000C6120000}"/>
    <cellStyle name="Normal 3 78" xfId="805" xr:uid="{00000000-0005-0000-0000-0000C7120000}"/>
    <cellStyle name="Normal 3 78 2" xfId="5038" xr:uid="{00000000-0005-0000-0000-0000C8120000}"/>
    <cellStyle name="Normal 3 79" xfId="806" xr:uid="{00000000-0005-0000-0000-0000C9120000}"/>
    <cellStyle name="Normal 3 79 2" xfId="5039" xr:uid="{00000000-0005-0000-0000-0000CA120000}"/>
    <cellStyle name="Normal 3 8" xfId="807" xr:uid="{00000000-0005-0000-0000-0000CB120000}"/>
    <cellStyle name="Normal 3 8 2" xfId="5040" xr:uid="{00000000-0005-0000-0000-0000CC120000}"/>
    <cellStyle name="Normal 3 80" xfId="808" xr:uid="{00000000-0005-0000-0000-0000CD120000}"/>
    <cellStyle name="Normal 3 80 2" xfId="5041" xr:uid="{00000000-0005-0000-0000-0000CE120000}"/>
    <cellStyle name="Normal 3 81" xfId="809" xr:uid="{00000000-0005-0000-0000-0000CF120000}"/>
    <cellStyle name="Normal 3 81 2" xfId="5042" xr:uid="{00000000-0005-0000-0000-0000D0120000}"/>
    <cellStyle name="Normal 3 82" xfId="810" xr:uid="{00000000-0005-0000-0000-0000D1120000}"/>
    <cellStyle name="Normal 3 82 2" xfId="5043" xr:uid="{00000000-0005-0000-0000-0000D2120000}"/>
    <cellStyle name="Normal 3 83" xfId="811" xr:uid="{00000000-0005-0000-0000-0000D3120000}"/>
    <cellStyle name="Normal 3 83 2" xfId="5044" xr:uid="{00000000-0005-0000-0000-0000D4120000}"/>
    <cellStyle name="Normal 3 84" xfId="812" xr:uid="{00000000-0005-0000-0000-0000D5120000}"/>
    <cellStyle name="Normal 3 85" xfId="813" xr:uid="{00000000-0005-0000-0000-0000D6120000}"/>
    <cellStyle name="Normal 3 85 2" xfId="814" xr:uid="{00000000-0005-0000-0000-0000D7120000}"/>
    <cellStyle name="Normal 3 86" xfId="815" xr:uid="{00000000-0005-0000-0000-0000D8120000}"/>
    <cellStyle name="Normal 3 86 2" xfId="5045" xr:uid="{00000000-0005-0000-0000-0000D9120000}"/>
    <cellStyle name="Normal 3 87" xfId="816" xr:uid="{00000000-0005-0000-0000-0000DA120000}"/>
    <cellStyle name="Normal 3 9" xfId="817" xr:uid="{00000000-0005-0000-0000-0000DB120000}"/>
    <cellStyle name="Normal 3 9 2" xfId="5046" xr:uid="{00000000-0005-0000-0000-0000DC120000}"/>
    <cellStyle name="Normal 3_GEO-H-GPIC 3 months budget_ALLdraft" xfId="5047" xr:uid="{00000000-0005-0000-0000-0000DD120000}"/>
    <cellStyle name="Normal 30" xfId="818" xr:uid="{00000000-0005-0000-0000-0000DE120000}"/>
    <cellStyle name="Normal 30 2" xfId="5048" xr:uid="{00000000-0005-0000-0000-0000DF120000}"/>
    <cellStyle name="Normal 30 2 2" xfId="5049" xr:uid="{00000000-0005-0000-0000-0000E0120000}"/>
    <cellStyle name="Normal 31" xfId="819" xr:uid="{00000000-0005-0000-0000-0000E1120000}"/>
    <cellStyle name="Normal 31 2" xfId="5050" xr:uid="{00000000-0005-0000-0000-0000E2120000}"/>
    <cellStyle name="Normal 31 2 2" xfId="5051" xr:uid="{00000000-0005-0000-0000-0000E3120000}"/>
    <cellStyle name="Normal 31 3" xfId="5052" xr:uid="{00000000-0005-0000-0000-0000E4120000}"/>
    <cellStyle name="Normal 32" xfId="820" xr:uid="{00000000-0005-0000-0000-0000E5120000}"/>
    <cellStyle name="Normal 32 2" xfId="5053" xr:uid="{00000000-0005-0000-0000-0000E6120000}"/>
    <cellStyle name="Normal 32 2 2" xfId="5054" xr:uid="{00000000-0005-0000-0000-0000E7120000}"/>
    <cellStyle name="Normal 33" xfId="821" xr:uid="{00000000-0005-0000-0000-0000E8120000}"/>
    <cellStyle name="Normal 33 2" xfId="5055" xr:uid="{00000000-0005-0000-0000-0000E9120000}"/>
    <cellStyle name="Normal 33 2 2" xfId="5056" xr:uid="{00000000-0005-0000-0000-0000EA120000}"/>
    <cellStyle name="Normal 33 3" xfId="5057" xr:uid="{00000000-0005-0000-0000-0000EB120000}"/>
    <cellStyle name="Normal 33 4" xfId="5058" xr:uid="{00000000-0005-0000-0000-0000EC120000}"/>
    <cellStyle name="Normal 34" xfId="822" xr:uid="{00000000-0005-0000-0000-0000ED120000}"/>
    <cellStyle name="Normal 34 2" xfId="5059" xr:uid="{00000000-0005-0000-0000-0000EE120000}"/>
    <cellStyle name="Normal 34 2 2" xfId="5060" xr:uid="{00000000-0005-0000-0000-0000EF120000}"/>
    <cellStyle name="Normal 35" xfId="823" xr:uid="{00000000-0005-0000-0000-0000F0120000}"/>
    <cellStyle name="Normal 35 2" xfId="824" xr:uid="{00000000-0005-0000-0000-0000F1120000}"/>
    <cellStyle name="Normal 35 3" xfId="5061" xr:uid="{00000000-0005-0000-0000-0000F2120000}"/>
    <cellStyle name="Normal 36" xfId="825" xr:uid="{00000000-0005-0000-0000-0000F3120000}"/>
    <cellStyle name="Normal 36 2" xfId="826" xr:uid="{00000000-0005-0000-0000-0000F4120000}"/>
    <cellStyle name="Normal 36 3" xfId="5062" xr:uid="{00000000-0005-0000-0000-0000F5120000}"/>
    <cellStyle name="Normal 37" xfId="827" xr:uid="{00000000-0005-0000-0000-0000F6120000}"/>
    <cellStyle name="Normal 37 2" xfId="828" xr:uid="{00000000-0005-0000-0000-0000F7120000}"/>
    <cellStyle name="Normal 37 3" xfId="5063" xr:uid="{00000000-0005-0000-0000-0000F8120000}"/>
    <cellStyle name="Normal 38" xfId="829" xr:uid="{00000000-0005-0000-0000-0000F9120000}"/>
    <cellStyle name="Normal 38 2" xfId="830" xr:uid="{00000000-0005-0000-0000-0000FA120000}"/>
    <cellStyle name="Normal 38 3" xfId="5064" xr:uid="{00000000-0005-0000-0000-0000FB120000}"/>
    <cellStyle name="Normal 39" xfId="831" xr:uid="{00000000-0005-0000-0000-0000FC120000}"/>
    <cellStyle name="Normal 39 2" xfId="832" xr:uid="{00000000-0005-0000-0000-0000FD120000}"/>
    <cellStyle name="Normal 39 3" xfId="5065" xr:uid="{00000000-0005-0000-0000-0000FE120000}"/>
    <cellStyle name="Normal 4" xfId="833" xr:uid="{00000000-0005-0000-0000-0000FF120000}"/>
    <cellStyle name="Normal 4 10" xfId="5066" xr:uid="{00000000-0005-0000-0000-000000130000}"/>
    <cellStyle name="Normal 4 11" xfId="5067" xr:uid="{00000000-0005-0000-0000-000001130000}"/>
    <cellStyle name="Normal 4 2" xfId="834" xr:uid="{00000000-0005-0000-0000-000002130000}"/>
    <cellStyle name="Normal 4 2 2" xfId="835" xr:uid="{00000000-0005-0000-0000-000003130000}"/>
    <cellStyle name="Normal 4 2 2 2" xfId="836" xr:uid="{00000000-0005-0000-0000-000004130000}"/>
    <cellStyle name="Normal 4 2 2 2 2" xfId="837" xr:uid="{00000000-0005-0000-0000-000005130000}"/>
    <cellStyle name="Normal 4 2 2 2 2 2" xfId="5068" xr:uid="{00000000-0005-0000-0000-000006130000}"/>
    <cellStyle name="Normal 4 2 2 2 2 2 2" xfId="5069" xr:uid="{00000000-0005-0000-0000-000007130000}"/>
    <cellStyle name="Normal 4 2 2 2 2 3" xfId="5070" xr:uid="{00000000-0005-0000-0000-000008130000}"/>
    <cellStyle name="Normal 4 2 2 2 3" xfId="5071" xr:uid="{00000000-0005-0000-0000-000009130000}"/>
    <cellStyle name="Normal 4 2 2 2 3 2" xfId="5072" xr:uid="{00000000-0005-0000-0000-00000A130000}"/>
    <cellStyle name="Normal 4 2 2 2 4" xfId="5073" xr:uid="{00000000-0005-0000-0000-00000B130000}"/>
    <cellStyle name="Normal 4 2 2 3" xfId="838" xr:uid="{00000000-0005-0000-0000-00000C130000}"/>
    <cellStyle name="Normal 4 2 2 3 2" xfId="839" xr:uid="{00000000-0005-0000-0000-00000D130000}"/>
    <cellStyle name="Normal 4 2 2 3 2 2" xfId="5074" xr:uid="{00000000-0005-0000-0000-00000E130000}"/>
    <cellStyle name="Normal 4 2 2 3 2 2 2" xfId="5075" xr:uid="{00000000-0005-0000-0000-00000F130000}"/>
    <cellStyle name="Normal 4 2 2 3 2 3" xfId="5076" xr:uid="{00000000-0005-0000-0000-000010130000}"/>
    <cellStyle name="Normal 4 2 2 3 3" xfId="5077" xr:uid="{00000000-0005-0000-0000-000011130000}"/>
    <cellStyle name="Normal 4 2 2 3 3 2" xfId="5078" xr:uid="{00000000-0005-0000-0000-000012130000}"/>
    <cellStyle name="Normal 4 2 2 3 4" xfId="5079" xr:uid="{00000000-0005-0000-0000-000013130000}"/>
    <cellStyle name="Normal 4 2 2 4" xfId="840" xr:uid="{00000000-0005-0000-0000-000014130000}"/>
    <cellStyle name="Normal 4 2 2 4 2" xfId="5080" xr:uid="{00000000-0005-0000-0000-000015130000}"/>
    <cellStyle name="Normal 4 2 2 4 2 2" xfId="5081" xr:uid="{00000000-0005-0000-0000-000016130000}"/>
    <cellStyle name="Normal 4 2 2 4 3" xfId="5082" xr:uid="{00000000-0005-0000-0000-000017130000}"/>
    <cellStyle name="Normal 4 2 2 5" xfId="5083" xr:uid="{00000000-0005-0000-0000-000018130000}"/>
    <cellStyle name="Normal 4 2 2 5 2" xfId="5084" xr:uid="{00000000-0005-0000-0000-000019130000}"/>
    <cellStyle name="Normal 4 2 2 6" xfId="5085" xr:uid="{00000000-0005-0000-0000-00001A130000}"/>
    <cellStyle name="Normal 4 2 3" xfId="841" xr:uid="{00000000-0005-0000-0000-00001B130000}"/>
    <cellStyle name="Normal 4 2 3 2" xfId="842" xr:uid="{00000000-0005-0000-0000-00001C130000}"/>
    <cellStyle name="Normal 4 2 3 2 2" xfId="843" xr:uid="{00000000-0005-0000-0000-00001D130000}"/>
    <cellStyle name="Normal 4 2 3 2 2 2" xfId="5086" xr:uid="{00000000-0005-0000-0000-00001E130000}"/>
    <cellStyle name="Normal 4 2 3 2 2 2 2" xfId="5087" xr:uid="{00000000-0005-0000-0000-00001F130000}"/>
    <cellStyle name="Normal 4 2 3 2 2 3" xfId="5088" xr:uid="{00000000-0005-0000-0000-000020130000}"/>
    <cellStyle name="Normal 4 2 3 2 3" xfId="5089" xr:uid="{00000000-0005-0000-0000-000021130000}"/>
    <cellStyle name="Normal 4 2 3 2 3 2" xfId="5090" xr:uid="{00000000-0005-0000-0000-000022130000}"/>
    <cellStyle name="Normal 4 2 3 2 4" xfId="5091" xr:uid="{00000000-0005-0000-0000-000023130000}"/>
    <cellStyle name="Normal 4 2 3 3" xfId="844" xr:uid="{00000000-0005-0000-0000-000024130000}"/>
    <cellStyle name="Normal 4 2 3 3 2" xfId="845" xr:uid="{00000000-0005-0000-0000-000025130000}"/>
    <cellStyle name="Normal 4 2 3 3 2 2" xfId="5092" xr:uid="{00000000-0005-0000-0000-000026130000}"/>
    <cellStyle name="Normal 4 2 3 3 2 2 2" xfId="5093" xr:uid="{00000000-0005-0000-0000-000027130000}"/>
    <cellStyle name="Normal 4 2 3 3 2 3" xfId="5094" xr:uid="{00000000-0005-0000-0000-000028130000}"/>
    <cellStyle name="Normal 4 2 3 3 3" xfId="5095" xr:uid="{00000000-0005-0000-0000-000029130000}"/>
    <cellStyle name="Normal 4 2 3 3 3 2" xfId="5096" xr:uid="{00000000-0005-0000-0000-00002A130000}"/>
    <cellStyle name="Normal 4 2 3 3 4" xfId="5097" xr:uid="{00000000-0005-0000-0000-00002B130000}"/>
    <cellStyle name="Normal 4 2 3 4" xfId="846" xr:uid="{00000000-0005-0000-0000-00002C130000}"/>
    <cellStyle name="Normal 4 2 3 4 2" xfId="5098" xr:uid="{00000000-0005-0000-0000-00002D130000}"/>
    <cellStyle name="Normal 4 2 3 4 2 2" xfId="5099" xr:uid="{00000000-0005-0000-0000-00002E130000}"/>
    <cellStyle name="Normal 4 2 3 4 3" xfId="5100" xr:uid="{00000000-0005-0000-0000-00002F130000}"/>
    <cellStyle name="Normal 4 2 3 5" xfId="5101" xr:uid="{00000000-0005-0000-0000-000030130000}"/>
    <cellStyle name="Normal 4 2 3 5 2" xfId="5102" xr:uid="{00000000-0005-0000-0000-000031130000}"/>
    <cellStyle name="Normal 4 2 3 6" xfId="5103" xr:uid="{00000000-0005-0000-0000-000032130000}"/>
    <cellStyle name="Normal 4 2 4" xfId="847" xr:uid="{00000000-0005-0000-0000-000033130000}"/>
    <cellStyle name="Normal 4 2 4 2" xfId="848" xr:uid="{00000000-0005-0000-0000-000034130000}"/>
    <cellStyle name="Normal 4 2 4 2 2" xfId="5104" xr:uid="{00000000-0005-0000-0000-000035130000}"/>
    <cellStyle name="Normal 4 2 4 2 2 2" xfId="5105" xr:uid="{00000000-0005-0000-0000-000036130000}"/>
    <cellStyle name="Normal 4 2 4 2 3" xfId="5106" xr:uid="{00000000-0005-0000-0000-000037130000}"/>
    <cellStyle name="Normal 4 2 4 3" xfId="5107" xr:uid="{00000000-0005-0000-0000-000038130000}"/>
    <cellStyle name="Normal 4 2 4 3 2" xfId="5108" xr:uid="{00000000-0005-0000-0000-000039130000}"/>
    <cellStyle name="Normal 4 2 4 4" xfId="5109" xr:uid="{00000000-0005-0000-0000-00003A130000}"/>
    <cellStyle name="Normal 4 2 5" xfId="849" xr:uid="{00000000-0005-0000-0000-00003B130000}"/>
    <cellStyle name="Normal 4 2 5 2" xfId="850" xr:uid="{00000000-0005-0000-0000-00003C130000}"/>
    <cellStyle name="Normal 4 2 5 2 2" xfId="5110" xr:uid="{00000000-0005-0000-0000-00003D130000}"/>
    <cellStyle name="Normal 4 2 5 2 2 2" xfId="5111" xr:uid="{00000000-0005-0000-0000-00003E130000}"/>
    <cellStyle name="Normal 4 2 5 2 3" xfId="5112" xr:uid="{00000000-0005-0000-0000-00003F130000}"/>
    <cellStyle name="Normal 4 2 5 3" xfId="5113" xr:uid="{00000000-0005-0000-0000-000040130000}"/>
    <cellStyle name="Normal 4 2 5 3 2" xfId="5114" xr:uid="{00000000-0005-0000-0000-000041130000}"/>
    <cellStyle name="Normal 4 2 5 4" xfId="5115" xr:uid="{00000000-0005-0000-0000-000042130000}"/>
    <cellStyle name="Normal 4 2 6" xfId="851" xr:uid="{00000000-0005-0000-0000-000043130000}"/>
    <cellStyle name="Normal 4 2 6 2" xfId="5116" xr:uid="{00000000-0005-0000-0000-000044130000}"/>
    <cellStyle name="Normal 4 2 6 2 2" xfId="5117" xr:uid="{00000000-0005-0000-0000-000045130000}"/>
    <cellStyle name="Normal 4 2 6 3" xfId="5118" xr:uid="{00000000-0005-0000-0000-000046130000}"/>
    <cellStyle name="Normal 4 2 7" xfId="852" xr:uid="{00000000-0005-0000-0000-000047130000}"/>
    <cellStyle name="Normal 4 2 7 2" xfId="5119" xr:uid="{00000000-0005-0000-0000-000048130000}"/>
    <cellStyle name="Normal 4 2 7 2 2" xfId="5120" xr:uid="{00000000-0005-0000-0000-000049130000}"/>
    <cellStyle name="Normal 4 2 7 3" xfId="5121" xr:uid="{00000000-0005-0000-0000-00004A130000}"/>
    <cellStyle name="Normal 4 2 8" xfId="5122" xr:uid="{00000000-0005-0000-0000-00004B130000}"/>
    <cellStyle name="Normal 4 2 9" xfId="5123" xr:uid="{00000000-0005-0000-0000-00004C130000}"/>
    <cellStyle name="Normal 4 2 9 2" xfId="5124" xr:uid="{00000000-0005-0000-0000-00004D130000}"/>
    <cellStyle name="Normal 4 2 9 2 2" xfId="5125" xr:uid="{00000000-0005-0000-0000-00004E130000}"/>
    <cellStyle name="Normal 4 2 9 3" xfId="5126" xr:uid="{00000000-0005-0000-0000-00004F130000}"/>
    <cellStyle name="Normal 4 3" xfId="853" xr:uid="{00000000-0005-0000-0000-000050130000}"/>
    <cellStyle name="Normal 4 3 2" xfId="854" xr:uid="{00000000-0005-0000-0000-000051130000}"/>
    <cellStyle name="Normal 4 3 2 2" xfId="5127" xr:uid="{00000000-0005-0000-0000-000052130000}"/>
    <cellStyle name="Normal 4 3 3" xfId="5128" xr:uid="{00000000-0005-0000-0000-000053130000}"/>
    <cellStyle name="Normal 4 3 4" xfId="5129" xr:uid="{00000000-0005-0000-0000-000054130000}"/>
    <cellStyle name="Normal 4 4" xfId="855" xr:uid="{00000000-0005-0000-0000-000055130000}"/>
    <cellStyle name="Normal 4 4 2" xfId="856" xr:uid="{00000000-0005-0000-0000-000056130000}"/>
    <cellStyle name="Normal 4 4 2 2" xfId="5130" xr:uid="{00000000-0005-0000-0000-000057130000}"/>
    <cellStyle name="Normal 4 4 2 3" xfId="5131" xr:uid="{00000000-0005-0000-0000-000058130000}"/>
    <cellStyle name="Normal 4 4 3" xfId="5132" xr:uid="{00000000-0005-0000-0000-000059130000}"/>
    <cellStyle name="Normal 4 4 4" xfId="5133" xr:uid="{00000000-0005-0000-0000-00005A130000}"/>
    <cellStyle name="Normal 4 5" xfId="857" xr:uid="{00000000-0005-0000-0000-00005B130000}"/>
    <cellStyle name="Normal 4 5 2" xfId="5134" xr:uid="{00000000-0005-0000-0000-00005C130000}"/>
    <cellStyle name="Normal 4 5 3" xfId="5135" xr:uid="{00000000-0005-0000-0000-00005D130000}"/>
    <cellStyle name="Normal 4 5 4" xfId="5136" xr:uid="{00000000-0005-0000-0000-00005E130000}"/>
    <cellStyle name="Normal 4 5 4 2" xfId="5137" xr:uid="{00000000-0005-0000-0000-00005F130000}"/>
    <cellStyle name="Normal 4 5 4 2 2" xfId="5138" xr:uid="{00000000-0005-0000-0000-000060130000}"/>
    <cellStyle name="Normal 4 5 4 3" xfId="5139" xr:uid="{00000000-0005-0000-0000-000061130000}"/>
    <cellStyle name="Normal 4 6" xfId="858" xr:uid="{00000000-0005-0000-0000-000062130000}"/>
    <cellStyle name="Normal 4 6 2" xfId="5140" xr:uid="{00000000-0005-0000-0000-000063130000}"/>
    <cellStyle name="Normal 4 6 3" xfId="5141" xr:uid="{00000000-0005-0000-0000-000064130000}"/>
    <cellStyle name="Normal 4 6 4" xfId="5142" xr:uid="{00000000-0005-0000-0000-000065130000}"/>
    <cellStyle name="Normal 4 6 4 2" xfId="5143" xr:uid="{00000000-0005-0000-0000-000066130000}"/>
    <cellStyle name="Normal 4 6 4 2 2" xfId="5144" xr:uid="{00000000-0005-0000-0000-000067130000}"/>
    <cellStyle name="Normal 4 6 4 3" xfId="5145" xr:uid="{00000000-0005-0000-0000-000068130000}"/>
    <cellStyle name="Normal 4 7" xfId="859" xr:uid="{00000000-0005-0000-0000-000069130000}"/>
    <cellStyle name="Normal 4 7 2" xfId="5146" xr:uid="{00000000-0005-0000-0000-00006A130000}"/>
    <cellStyle name="Normal 4 7 3" xfId="5147" xr:uid="{00000000-0005-0000-0000-00006B130000}"/>
    <cellStyle name="Normal 4 7 4" xfId="5148" xr:uid="{00000000-0005-0000-0000-00006C130000}"/>
    <cellStyle name="Normal 4 7 4 2" xfId="5149" xr:uid="{00000000-0005-0000-0000-00006D130000}"/>
    <cellStyle name="Normal 4 7 4 2 2" xfId="5150" xr:uid="{00000000-0005-0000-0000-00006E130000}"/>
    <cellStyle name="Normal 4 7 4 3" xfId="5151" xr:uid="{00000000-0005-0000-0000-00006F130000}"/>
    <cellStyle name="Normal 4 8" xfId="5152" xr:uid="{00000000-0005-0000-0000-000070130000}"/>
    <cellStyle name="Normal 4 9" xfId="5153" xr:uid="{00000000-0005-0000-0000-000071130000}"/>
    <cellStyle name="Normal 4_Bank Rec" xfId="5154" xr:uid="{00000000-0005-0000-0000-000072130000}"/>
    <cellStyle name="Normal 40" xfId="860" xr:uid="{00000000-0005-0000-0000-000073130000}"/>
    <cellStyle name="Normal 40 2" xfId="861" xr:uid="{00000000-0005-0000-0000-000074130000}"/>
    <cellStyle name="Normal 40 3" xfId="5155" xr:uid="{00000000-0005-0000-0000-000075130000}"/>
    <cellStyle name="Normal 41" xfId="862" xr:uid="{00000000-0005-0000-0000-000076130000}"/>
    <cellStyle name="Normal 41 2" xfId="863" xr:uid="{00000000-0005-0000-0000-000077130000}"/>
    <cellStyle name="Normal 41 2 2" xfId="5156" xr:uid="{00000000-0005-0000-0000-000078130000}"/>
    <cellStyle name="Normal 42" xfId="59" xr:uid="{00000000-0005-0000-0000-000079130000}"/>
    <cellStyle name="Normal 42 2" xfId="864" xr:uid="{00000000-0005-0000-0000-00007A130000}"/>
    <cellStyle name="Normal 42 2 2" xfId="5157" xr:uid="{00000000-0005-0000-0000-00007B130000}"/>
    <cellStyle name="Normal 43" xfId="865" xr:uid="{00000000-0005-0000-0000-00007C130000}"/>
    <cellStyle name="Normal 43 2" xfId="866" xr:uid="{00000000-0005-0000-0000-00007D130000}"/>
    <cellStyle name="Normal 43 2 2" xfId="5158" xr:uid="{00000000-0005-0000-0000-00007E130000}"/>
    <cellStyle name="Normal 44" xfId="867" xr:uid="{00000000-0005-0000-0000-00007F130000}"/>
    <cellStyle name="Normal 44 2" xfId="868" xr:uid="{00000000-0005-0000-0000-000080130000}"/>
    <cellStyle name="Normal 44 3" xfId="5159" xr:uid="{00000000-0005-0000-0000-000081130000}"/>
    <cellStyle name="Normal 44 3 2" xfId="5160" xr:uid="{00000000-0005-0000-0000-000082130000}"/>
    <cellStyle name="Normal 44 3 3" xfId="5161" xr:uid="{00000000-0005-0000-0000-000083130000}"/>
    <cellStyle name="Normal 44 4" xfId="5162" xr:uid="{00000000-0005-0000-0000-000084130000}"/>
    <cellStyle name="Normal 45" xfId="869" xr:uid="{00000000-0005-0000-0000-000085130000}"/>
    <cellStyle name="Normal 45 2" xfId="870" xr:uid="{00000000-0005-0000-0000-000086130000}"/>
    <cellStyle name="Normal 45 2 2" xfId="5163" xr:uid="{00000000-0005-0000-0000-000087130000}"/>
    <cellStyle name="Normal 45 2 2 2" xfId="5164" xr:uid="{00000000-0005-0000-0000-000088130000}"/>
    <cellStyle name="Normal 45 2 3" xfId="5165" xr:uid="{00000000-0005-0000-0000-000089130000}"/>
    <cellStyle name="Normal 45 3" xfId="5166" xr:uid="{00000000-0005-0000-0000-00008A130000}"/>
    <cellStyle name="Normal 45 4" xfId="5167" xr:uid="{00000000-0005-0000-0000-00008B130000}"/>
    <cellStyle name="Normal 45 4 2" xfId="5168" xr:uid="{00000000-0005-0000-0000-00008C130000}"/>
    <cellStyle name="Normal 45 5" xfId="5169" xr:uid="{00000000-0005-0000-0000-00008D130000}"/>
    <cellStyle name="Normal 46" xfId="871" xr:uid="{00000000-0005-0000-0000-00008E130000}"/>
    <cellStyle name="Normal 46 2" xfId="872" xr:uid="{00000000-0005-0000-0000-00008F130000}"/>
    <cellStyle name="Normal 46 3" xfId="5170" xr:uid="{00000000-0005-0000-0000-000090130000}"/>
    <cellStyle name="Normal 46 3 2" xfId="5171" xr:uid="{00000000-0005-0000-0000-000091130000}"/>
    <cellStyle name="Normal 46 4" xfId="5172" xr:uid="{00000000-0005-0000-0000-000092130000}"/>
    <cellStyle name="Normal 47" xfId="873" xr:uid="{00000000-0005-0000-0000-000093130000}"/>
    <cellStyle name="Normal 47 2" xfId="874" xr:uid="{00000000-0005-0000-0000-000094130000}"/>
    <cellStyle name="Normal 47 2 2" xfId="5173" xr:uid="{00000000-0005-0000-0000-000095130000}"/>
    <cellStyle name="Normal 47 2 2 2" xfId="5174" xr:uid="{00000000-0005-0000-0000-000096130000}"/>
    <cellStyle name="Normal 47 2 3" xfId="5175" xr:uid="{00000000-0005-0000-0000-000097130000}"/>
    <cellStyle name="Normal 48" xfId="875" xr:uid="{00000000-0005-0000-0000-000098130000}"/>
    <cellStyle name="Normal 48 2" xfId="876" xr:uid="{00000000-0005-0000-0000-000099130000}"/>
    <cellStyle name="Normal 48 2 2" xfId="5176" xr:uid="{00000000-0005-0000-0000-00009A130000}"/>
    <cellStyle name="Normal 48 2 2 2" xfId="5177" xr:uid="{00000000-0005-0000-0000-00009B130000}"/>
    <cellStyle name="Normal 48 2 3" xfId="5178" xr:uid="{00000000-0005-0000-0000-00009C130000}"/>
    <cellStyle name="Normal 49" xfId="877" xr:uid="{00000000-0005-0000-0000-00009D130000}"/>
    <cellStyle name="Normal 49 2" xfId="878" xr:uid="{00000000-0005-0000-0000-00009E130000}"/>
    <cellStyle name="Normal 49 2 2" xfId="5179" xr:uid="{00000000-0005-0000-0000-00009F130000}"/>
    <cellStyle name="Normal 49 2 2 2" xfId="5180" xr:uid="{00000000-0005-0000-0000-0000A0130000}"/>
    <cellStyle name="Normal 49 2 3" xfId="5181" xr:uid="{00000000-0005-0000-0000-0000A1130000}"/>
    <cellStyle name="Normal 5" xfId="879" xr:uid="{00000000-0005-0000-0000-0000A2130000}"/>
    <cellStyle name="Normal 5 10" xfId="5182" xr:uid="{00000000-0005-0000-0000-0000A3130000}"/>
    <cellStyle name="Normal 5 10 2" xfId="5183" xr:uid="{00000000-0005-0000-0000-0000A4130000}"/>
    <cellStyle name="Normal 5 10 2 2" xfId="5184" xr:uid="{00000000-0005-0000-0000-0000A5130000}"/>
    <cellStyle name="Normal 5 10 3" xfId="5185" xr:uid="{00000000-0005-0000-0000-0000A6130000}"/>
    <cellStyle name="Normal 5 11" xfId="5186" xr:uid="{00000000-0005-0000-0000-0000A7130000}"/>
    <cellStyle name="Normal 5 11 2" xfId="5187" xr:uid="{00000000-0005-0000-0000-0000A8130000}"/>
    <cellStyle name="Normal 5 12" xfId="5188" xr:uid="{00000000-0005-0000-0000-0000A9130000}"/>
    <cellStyle name="Normal 5 2" xfId="880" xr:uid="{00000000-0005-0000-0000-0000AA130000}"/>
    <cellStyle name="Normal 5 2 2" xfId="881" xr:uid="{00000000-0005-0000-0000-0000AB130000}"/>
    <cellStyle name="Normal 5 2 2 2" xfId="5189" xr:uid="{00000000-0005-0000-0000-0000AC130000}"/>
    <cellStyle name="Normal 5 2 2 3" xfId="5190" xr:uid="{00000000-0005-0000-0000-0000AD130000}"/>
    <cellStyle name="Normal 5 2 3" xfId="882" xr:uid="{00000000-0005-0000-0000-0000AE130000}"/>
    <cellStyle name="Normal 5 2 3 2" xfId="5191" xr:uid="{00000000-0005-0000-0000-0000AF130000}"/>
    <cellStyle name="Normal 5 2 4" xfId="5192" xr:uid="{00000000-0005-0000-0000-0000B0130000}"/>
    <cellStyle name="Normal 5 2 5" xfId="5193" xr:uid="{00000000-0005-0000-0000-0000B1130000}"/>
    <cellStyle name="Normal 5 3" xfId="883" xr:uid="{00000000-0005-0000-0000-0000B2130000}"/>
    <cellStyle name="Normal 5 3 2" xfId="884" xr:uid="{00000000-0005-0000-0000-0000B3130000}"/>
    <cellStyle name="Normal 5 3 2 2" xfId="5194" xr:uid="{00000000-0005-0000-0000-0000B4130000}"/>
    <cellStyle name="Normal 5 3 2 3" xfId="5195" xr:uid="{00000000-0005-0000-0000-0000B5130000}"/>
    <cellStyle name="Normal 5 3 2 3 2" xfId="5196" xr:uid="{00000000-0005-0000-0000-0000B6130000}"/>
    <cellStyle name="Normal 5 3 2 3 2 2" xfId="5197" xr:uid="{00000000-0005-0000-0000-0000B7130000}"/>
    <cellStyle name="Normal 5 3 2 3 2 2 2" xfId="5198" xr:uid="{00000000-0005-0000-0000-0000B8130000}"/>
    <cellStyle name="Normal 5 3 2 3 2 3" xfId="5199" xr:uid="{00000000-0005-0000-0000-0000B9130000}"/>
    <cellStyle name="Normal 5 3 2 3 3" xfId="5200" xr:uid="{00000000-0005-0000-0000-0000BA130000}"/>
    <cellStyle name="Normal 5 3 2 3 3 2" xfId="5201" xr:uid="{00000000-0005-0000-0000-0000BB130000}"/>
    <cellStyle name="Normal 5 3 2 3 4" xfId="5202" xr:uid="{00000000-0005-0000-0000-0000BC130000}"/>
    <cellStyle name="Normal 5 3 2 4" xfId="5203" xr:uid="{00000000-0005-0000-0000-0000BD130000}"/>
    <cellStyle name="Normal 5 3 2 4 2" xfId="5204" xr:uid="{00000000-0005-0000-0000-0000BE130000}"/>
    <cellStyle name="Normal 5 3 2 4 2 2" xfId="5205" xr:uid="{00000000-0005-0000-0000-0000BF130000}"/>
    <cellStyle name="Normal 5 3 2 4 3" xfId="5206" xr:uid="{00000000-0005-0000-0000-0000C0130000}"/>
    <cellStyle name="Normal 5 3 2 5" xfId="5207" xr:uid="{00000000-0005-0000-0000-0000C1130000}"/>
    <cellStyle name="Normal 5 3 2 5 2" xfId="5208" xr:uid="{00000000-0005-0000-0000-0000C2130000}"/>
    <cellStyle name="Normal 5 3 2 5 2 2" xfId="5209" xr:uid="{00000000-0005-0000-0000-0000C3130000}"/>
    <cellStyle name="Normal 5 3 2 5 3" xfId="5210" xr:uid="{00000000-0005-0000-0000-0000C4130000}"/>
    <cellStyle name="Normal 5 3 2 6" xfId="5211" xr:uid="{00000000-0005-0000-0000-0000C5130000}"/>
    <cellStyle name="Normal 5 3 2 6 2" xfId="5212" xr:uid="{00000000-0005-0000-0000-0000C6130000}"/>
    <cellStyle name="Normal 5 3 2 7" xfId="5213" xr:uid="{00000000-0005-0000-0000-0000C7130000}"/>
    <cellStyle name="Normal 5 3 3" xfId="5214" xr:uid="{00000000-0005-0000-0000-0000C8130000}"/>
    <cellStyle name="Normal 5 3 4" xfId="5215" xr:uid="{00000000-0005-0000-0000-0000C9130000}"/>
    <cellStyle name="Normal 5 4" xfId="885" xr:uid="{00000000-0005-0000-0000-0000CA130000}"/>
    <cellStyle name="Normal 5 4 2" xfId="5216" xr:uid="{00000000-0005-0000-0000-0000CB130000}"/>
    <cellStyle name="Normal 5 4 3" xfId="5217" xr:uid="{00000000-0005-0000-0000-0000CC130000}"/>
    <cellStyle name="Normal 5 4 3 2" xfId="5218" xr:uid="{00000000-0005-0000-0000-0000CD130000}"/>
    <cellStyle name="Normal 5 4 3 2 2" xfId="5219" xr:uid="{00000000-0005-0000-0000-0000CE130000}"/>
    <cellStyle name="Normal 5 4 3 2 2 2" xfId="5220" xr:uid="{00000000-0005-0000-0000-0000CF130000}"/>
    <cellStyle name="Normal 5 4 3 2 3" xfId="5221" xr:uid="{00000000-0005-0000-0000-0000D0130000}"/>
    <cellStyle name="Normal 5 4 3 3" xfId="5222" xr:uid="{00000000-0005-0000-0000-0000D1130000}"/>
    <cellStyle name="Normal 5 4 3 3 2" xfId="5223" xr:uid="{00000000-0005-0000-0000-0000D2130000}"/>
    <cellStyle name="Normal 5 4 3 4" xfId="5224" xr:uid="{00000000-0005-0000-0000-0000D3130000}"/>
    <cellStyle name="Normal 5 4 4" xfId="5225" xr:uid="{00000000-0005-0000-0000-0000D4130000}"/>
    <cellStyle name="Normal 5 4 4 2" xfId="5226" xr:uid="{00000000-0005-0000-0000-0000D5130000}"/>
    <cellStyle name="Normal 5 4 4 2 2" xfId="5227" xr:uid="{00000000-0005-0000-0000-0000D6130000}"/>
    <cellStyle name="Normal 5 4 4 3" xfId="5228" xr:uid="{00000000-0005-0000-0000-0000D7130000}"/>
    <cellStyle name="Normal 5 4 5" xfId="5229" xr:uid="{00000000-0005-0000-0000-0000D8130000}"/>
    <cellStyle name="Normal 5 4 6" xfId="5230" xr:uid="{00000000-0005-0000-0000-0000D9130000}"/>
    <cellStyle name="Normal 5 4 7" xfId="5231" xr:uid="{00000000-0005-0000-0000-0000DA130000}"/>
    <cellStyle name="Normal 5 4 7 2" xfId="5232" xr:uid="{00000000-0005-0000-0000-0000DB130000}"/>
    <cellStyle name="Normal 5 4 7 2 2" xfId="5233" xr:uid="{00000000-0005-0000-0000-0000DC130000}"/>
    <cellStyle name="Normal 5 4 7 3" xfId="5234" xr:uid="{00000000-0005-0000-0000-0000DD130000}"/>
    <cellStyle name="Normal 5 4 8" xfId="5235" xr:uid="{00000000-0005-0000-0000-0000DE130000}"/>
    <cellStyle name="Normal 5 4 8 2" xfId="5236" xr:uid="{00000000-0005-0000-0000-0000DF130000}"/>
    <cellStyle name="Normal 5 4 9" xfId="5237" xr:uid="{00000000-0005-0000-0000-0000E0130000}"/>
    <cellStyle name="Normal 5 5" xfId="886" xr:uid="{00000000-0005-0000-0000-0000E1130000}"/>
    <cellStyle name="Normal 5 5 2" xfId="5238" xr:uid="{00000000-0005-0000-0000-0000E2130000}"/>
    <cellStyle name="Normal 5 5 2 2" xfId="5239" xr:uid="{00000000-0005-0000-0000-0000E3130000}"/>
    <cellStyle name="Normal 5 5 2 2 2" xfId="5240" xr:uid="{00000000-0005-0000-0000-0000E4130000}"/>
    <cellStyle name="Normal 5 5 2 2 2 2" xfId="5241" xr:uid="{00000000-0005-0000-0000-0000E5130000}"/>
    <cellStyle name="Normal 5 5 2 2 3" xfId="5242" xr:uid="{00000000-0005-0000-0000-0000E6130000}"/>
    <cellStyle name="Normal 5 5 2 3" xfId="5243" xr:uid="{00000000-0005-0000-0000-0000E7130000}"/>
    <cellStyle name="Normal 5 5 2 3 2" xfId="5244" xr:uid="{00000000-0005-0000-0000-0000E8130000}"/>
    <cellStyle name="Normal 5 5 2 4" xfId="5245" xr:uid="{00000000-0005-0000-0000-0000E9130000}"/>
    <cellStyle name="Normal 5 5 3" xfId="5246" xr:uid="{00000000-0005-0000-0000-0000EA130000}"/>
    <cellStyle name="Normal 5 5 3 2" xfId="5247" xr:uid="{00000000-0005-0000-0000-0000EB130000}"/>
    <cellStyle name="Normal 5 5 3 2 2" xfId="5248" xr:uid="{00000000-0005-0000-0000-0000EC130000}"/>
    <cellStyle name="Normal 5 5 3 3" xfId="5249" xr:uid="{00000000-0005-0000-0000-0000ED130000}"/>
    <cellStyle name="Normal 5 5 4" xfId="5250" xr:uid="{00000000-0005-0000-0000-0000EE130000}"/>
    <cellStyle name="Normal 5 5 4 2" xfId="5251" xr:uid="{00000000-0005-0000-0000-0000EF130000}"/>
    <cellStyle name="Normal 5 5 4 2 2" xfId="5252" xr:uid="{00000000-0005-0000-0000-0000F0130000}"/>
    <cellStyle name="Normal 5 5 4 3" xfId="5253" xr:uid="{00000000-0005-0000-0000-0000F1130000}"/>
    <cellStyle name="Normal 5 5 5" xfId="5254" xr:uid="{00000000-0005-0000-0000-0000F2130000}"/>
    <cellStyle name="Normal 5 5 5 2" xfId="5255" xr:uid="{00000000-0005-0000-0000-0000F3130000}"/>
    <cellStyle name="Normal 5 5 6" xfId="5256" xr:uid="{00000000-0005-0000-0000-0000F4130000}"/>
    <cellStyle name="Normal 5 6" xfId="887" xr:uid="{00000000-0005-0000-0000-0000F5130000}"/>
    <cellStyle name="Normal 5 6 2" xfId="5257" xr:uid="{00000000-0005-0000-0000-0000F6130000}"/>
    <cellStyle name="Normal 5 6 3" xfId="5258" xr:uid="{00000000-0005-0000-0000-0000F7130000}"/>
    <cellStyle name="Normal 5 6 3 2" xfId="5259" xr:uid="{00000000-0005-0000-0000-0000F8130000}"/>
    <cellStyle name="Normal 5 6 3 2 2" xfId="5260" xr:uid="{00000000-0005-0000-0000-0000F9130000}"/>
    <cellStyle name="Normal 5 6 3 3" xfId="5261" xr:uid="{00000000-0005-0000-0000-0000FA130000}"/>
    <cellStyle name="Normal 5 7" xfId="5262" xr:uid="{00000000-0005-0000-0000-0000FB130000}"/>
    <cellStyle name="Normal 5 8" xfId="5263" xr:uid="{00000000-0005-0000-0000-0000FC130000}"/>
    <cellStyle name="Normal 5 9" xfId="5264" xr:uid="{00000000-0005-0000-0000-0000FD130000}"/>
    <cellStyle name="Normal 5 9 2" xfId="5265" xr:uid="{00000000-0005-0000-0000-0000FE130000}"/>
    <cellStyle name="Normal 5 9 2 2" xfId="5266" xr:uid="{00000000-0005-0000-0000-0000FF130000}"/>
    <cellStyle name="Normal 5 9 2 2 2" xfId="5267" xr:uid="{00000000-0005-0000-0000-000000140000}"/>
    <cellStyle name="Normal 5 9 2 3" xfId="5268" xr:uid="{00000000-0005-0000-0000-000001140000}"/>
    <cellStyle name="Normal 5 9 3" xfId="5269" xr:uid="{00000000-0005-0000-0000-000002140000}"/>
    <cellStyle name="Normal 5 9 3 2" xfId="5270" xr:uid="{00000000-0005-0000-0000-000003140000}"/>
    <cellStyle name="Normal 5 9 4" xfId="5271" xr:uid="{00000000-0005-0000-0000-000004140000}"/>
    <cellStyle name="Normal 5_Budget incorporated 2011-2012 last101011" xfId="5272" xr:uid="{00000000-0005-0000-0000-000005140000}"/>
    <cellStyle name="Normal 50" xfId="888" xr:uid="{00000000-0005-0000-0000-000006140000}"/>
    <cellStyle name="Normal 50 2" xfId="889" xr:uid="{00000000-0005-0000-0000-000007140000}"/>
    <cellStyle name="Normal 50 2 2" xfId="5273" xr:uid="{00000000-0005-0000-0000-000008140000}"/>
    <cellStyle name="Normal 50 2 2 2" xfId="5274" xr:uid="{00000000-0005-0000-0000-000009140000}"/>
    <cellStyle name="Normal 50 2 3" xfId="5275" xr:uid="{00000000-0005-0000-0000-00000A140000}"/>
    <cellStyle name="Normal 51" xfId="890" xr:uid="{00000000-0005-0000-0000-00000B140000}"/>
    <cellStyle name="Normal 51 2" xfId="891" xr:uid="{00000000-0005-0000-0000-00000C140000}"/>
    <cellStyle name="Normal 52" xfId="892" xr:uid="{00000000-0005-0000-0000-00000D140000}"/>
    <cellStyle name="Normal 52 2" xfId="893" xr:uid="{00000000-0005-0000-0000-00000E140000}"/>
    <cellStyle name="Normal 52 2 2" xfId="5276" xr:uid="{00000000-0005-0000-0000-00000F140000}"/>
    <cellStyle name="Normal 52 2 2 2" xfId="5277" xr:uid="{00000000-0005-0000-0000-000010140000}"/>
    <cellStyle name="Normal 52 2 3" xfId="5278" xr:uid="{00000000-0005-0000-0000-000011140000}"/>
    <cellStyle name="Normal 53" xfId="894" xr:uid="{00000000-0005-0000-0000-000012140000}"/>
    <cellStyle name="Normal 53 2" xfId="895" xr:uid="{00000000-0005-0000-0000-000013140000}"/>
    <cellStyle name="Normal 53 2 2" xfId="5279" xr:uid="{00000000-0005-0000-0000-000014140000}"/>
    <cellStyle name="Normal 53 2 2 2" xfId="5280" xr:uid="{00000000-0005-0000-0000-000015140000}"/>
    <cellStyle name="Normal 53 2 3" xfId="5281" xr:uid="{00000000-0005-0000-0000-000016140000}"/>
    <cellStyle name="Normal 54" xfId="896" xr:uid="{00000000-0005-0000-0000-000017140000}"/>
    <cellStyle name="Normal 54 2" xfId="5282" xr:uid="{00000000-0005-0000-0000-000018140000}"/>
    <cellStyle name="Normal 54 2 2" xfId="5283" xr:uid="{00000000-0005-0000-0000-000019140000}"/>
    <cellStyle name="Normal 54 2 3" xfId="5284" xr:uid="{00000000-0005-0000-0000-00001A140000}"/>
    <cellStyle name="Normal 54 3" xfId="5285" xr:uid="{00000000-0005-0000-0000-00001B140000}"/>
    <cellStyle name="Normal 55" xfId="897" xr:uid="{00000000-0005-0000-0000-00001C140000}"/>
    <cellStyle name="Normal 55 2" xfId="5286" xr:uid="{00000000-0005-0000-0000-00001D140000}"/>
    <cellStyle name="Normal 55 3" xfId="5287" xr:uid="{00000000-0005-0000-0000-00001E140000}"/>
    <cellStyle name="Normal 55 3 2" xfId="5288" xr:uid="{00000000-0005-0000-0000-00001F140000}"/>
    <cellStyle name="Normal 55 3 3" xfId="5289" xr:uid="{00000000-0005-0000-0000-000020140000}"/>
    <cellStyle name="Normal 55 4" xfId="5290" xr:uid="{00000000-0005-0000-0000-000021140000}"/>
    <cellStyle name="Normal 56" xfId="898" xr:uid="{00000000-0005-0000-0000-000022140000}"/>
    <cellStyle name="Normal 56 2" xfId="5291" xr:uid="{00000000-0005-0000-0000-000023140000}"/>
    <cellStyle name="Normal 57" xfId="899" xr:uid="{00000000-0005-0000-0000-000024140000}"/>
    <cellStyle name="Normal 57 2" xfId="5292" xr:uid="{00000000-0005-0000-0000-000025140000}"/>
    <cellStyle name="Normal 58" xfId="900" xr:uid="{00000000-0005-0000-0000-000026140000}"/>
    <cellStyle name="Normal 59" xfId="901" xr:uid="{00000000-0005-0000-0000-000027140000}"/>
    <cellStyle name="Normal 6" xfId="902" xr:uid="{00000000-0005-0000-0000-000028140000}"/>
    <cellStyle name="Normal 6 10" xfId="5293" xr:uid="{00000000-0005-0000-0000-000029140000}"/>
    <cellStyle name="Normal 6 11" xfId="5294" xr:uid="{00000000-0005-0000-0000-00002A140000}"/>
    <cellStyle name="Normal 6 2" xfId="903" xr:uid="{00000000-0005-0000-0000-00002B140000}"/>
    <cellStyle name="Normal 6 2 10" xfId="5295" xr:uid="{00000000-0005-0000-0000-00002C140000}"/>
    <cellStyle name="Normal 6 2 11" xfId="5296" xr:uid="{00000000-0005-0000-0000-00002D140000}"/>
    <cellStyle name="Normal 6 2 11 2" xfId="5297" xr:uid="{00000000-0005-0000-0000-00002E140000}"/>
    <cellStyle name="Normal 6 2 11 2 2" xfId="5298" xr:uid="{00000000-0005-0000-0000-00002F140000}"/>
    <cellStyle name="Normal 6 2 11 2 2 2" xfId="5299" xr:uid="{00000000-0005-0000-0000-000030140000}"/>
    <cellStyle name="Normal 6 2 11 2 3" xfId="5300" xr:uid="{00000000-0005-0000-0000-000031140000}"/>
    <cellStyle name="Normal 6 2 11 3" xfId="5301" xr:uid="{00000000-0005-0000-0000-000032140000}"/>
    <cellStyle name="Normal 6 2 11 3 2" xfId="5302" xr:uid="{00000000-0005-0000-0000-000033140000}"/>
    <cellStyle name="Normal 6 2 11 4" xfId="5303" xr:uid="{00000000-0005-0000-0000-000034140000}"/>
    <cellStyle name="Normal 6 2 12" xfId="5304" xr:uid="{00000000-0005-0000-0000-000035140000}"/>
    <cellStyle name="Normal 6 2 12 2" xfId="5305" xr:uid="{00000000-0005-0000-0000-000036140000}"/>
    <cellStyle name="Normal 6 2 12 2 2" xfId="5306" xr:uid="{00000000-0005-0000-0000-000037140000}"/>
    <cellStyle name="Normal 6 2 12 3" xfId="5307" xr:uid="{00000000-0005-0000-0000-000038140000}"/>
    <cellStyle name="Normal 6 2 13" xfId="5308" xr:uid="{00000000-0005-0000-0000-000039140000}"/>
    <cellStyle name="Normal 6 2 14" xfId="5309" xr:uid="{00000000-0005-0000-0000-00003A140000}"/>
    <cellStyle name="Normal 6 2 14 2" xfId="5310" xr:uid="{00000000-0005-0000-0000-00003B140000}"/>
    <cellStyle name="Normal 6 2 14 2 2" xfId="5311" xr:uid="{00000000-0005-0000-0000-00003C140000}"/>
    <cellStyle name="Normal 6 2 14 3" xfId="5312" xr:uid="{00000000-0005-0000-0000-00003D140000}"/>
    <cellStyle name="Normal 6 2 15" xfId="5313" xr:uid="{00000000-0005-0000-0000-00003E140000}"/>
    <cellStyle name="Normal 6 2 15 2" xfId="5314" xr:uid="{00000000-0005-0000-0000-00003F140000}"/>
    <cellStyle name="Normal 6 2 16" xfId="5315" xr:uid="{00000000-0005-0000-0000-000040140000}"/>
    <cellStyle name="Normal 6 2 2" xfId="5316" xr:uid="{00000000-0005-0000-0000-000041140000}"/>
    <cellStyle name="Normal 6 2 2 2" xfId="5317" xr:uid="{00000000-0005-0000-0000-000042140000}"/>
    <cellStyle name="Normal 6 2 2 2 2" xfId="5318" xr:uid="{00000000-0005-0000-0000-000043140000}"/>
    <cellStyle name="Normal 6 2 2 2 2 2" xfId="5319" xr:uid="{00000000-0005-0000-0000-000044140000}"/>
    <cellStyle name="Normal 6 2 2 2 2 2 2" xfId="5320" xr:uid="{00000000-0005-0000-0000-000045140000}"/>
    <cellStyle name="Normal 6 2 2 2 2 2 2 2" xfId="5321" xr:uid="{00000000-0005-0000-0000-000046140000}"/>
    <cellStyle name="Normal 6 2 2 2 2 2 3" xfId="5322" xr:uid="{00000000-0005-0000-0000-000047140000}"/>
    <cellStyle name="Normal 6 2 2 2 2 3" xfId="5323" xr:uid="{00000000-0005-0000-0000-000048140000}"/>
    <cellStyle name="Normal 6 2 2 2 2 3 2" xfId="5324" xr:uid="{00000000-0005-0000-0000-000049140000}"/>
    <cellStyle name="Normal 6 2 2 2 2 4" xfId="5325" xr:uid="{00000000-0005-0000-0000-00004A140000}"/>
    <cellStyle name="Normal 6 2 2 2 3" xfId="5326" xr:uid="{00000000-0005-0000-0000-00004B140000}"/>
    <cellStyle name="Normal 6 2 2 2 3 2" xfId="5327" xr:uid="{00000000-0005-0000-0000-00004C140000}"/>
    <cellStyle name="Normal 6 2 2 2 3 2 2" xfId="5328" xr:uid="{00000000-0005-0000-0000-00004D140000}"/>
    <cellStyle name="Normal 6 2 2 2 3 3" xfId="5329" xr:uid="{00000000-0005-0000-0000-00004E140000}"/>
    <cellStyle name="Normal 6 2 2 2 4" xfId="5330" xr:uid="{00000000-0005-0000-0000-00004F140000}"/>
    <cellStyle name="Normal 6 2 2 2 4 2" xfId="5331" xr:uid="{00000000-0005-0000-0000-000050140000}"/>
    <cellStyle name="Normal 6 2 2 2 4 2 2" xfId="5332" xr:uid="{00000000-0005-0000-0000-000051140000}"/>
    <cellStyle name="Normal 6 2 2 2 4 3" xfId="5333" xr:uid="{00000000-0005-0000-0000-000052140000}"/>
    <cellStyle name="Normal 6 2 2 2 5" xfId="5334" xr:uid="{00000000-0005-0000-0000-000053140000}"/>
    <cellStyle name="Normal 6 2 2 2 5 2" xfId="5335" xr:uid="{00000000-0005-0000-0000-000054140000}"/>
    <cellStyle name="Normal 6 2 2 2 6" xfId="5336" xr:uid="{00000000-0005-0000-0000-000055140000}"/>
    <cellStyle name="Normal 6 2 2 3" xfId="5337" xr:uid="{00000000-0005-0000-0000-000056140000}"/>
    <cellStyle name="Normal 6 2 2 3 2" xfId="5338" xr:uid="{00000000-0005-0000-0000-000057140000}"/>
    <cellStyle name="Normal 6 2 2 3 2 2" xfId="5339" xr:uid="{00000000-0005-0000-0000-000058140000}"/>
    <cellStyle name="Normal 6 2 2 3 2 2 2" xfId="5340" xr:uid="{00000000-0005-0000-0000-000059140000}"/>
    <cellStyle name="Normal 6 2 2 3 2 3" xfId="5341" xr:uid="{00000000-0005-0000-0000-00005A140000}"/>
    <cellStyle name="Normal 6 2 2 3 3" xfId="5342" xr:uid="{00000000-0005-0000-0000-00005B140000}"/>
    <cellStyle name="Normal 6 2 2 3 3 2" xfId="5343" xr:uid="{00000000-0005-0000-0000-00005C140000}"/>
    <cellStyle name="Normal 6 2 2 3 4" xfId="5344" xr:uid="{00000000-0005-0000-0000-00005D140000}"/>
    <cellStyle name="Normal 6 2 2 4" xfId="5345" xr:uid="{00000000-0005-0000-0000-00005E140000}"/>
    <cellStyle name="Normal 6 2 2 4 2" xfId="5346" xr:uid="{00000000-0005-0000-0000-00005F140000}"/>
    <cellStyle name="Normal 6 2 2 4 2 2" xfId="5347" xr:uid="{00000000-0005-0000-0000-000060140000}"/>
    <cellStyle name="Normal 6 2 2 4 3" xfId="5348" xr:uid="{00000000-0005-0000-0000-000061140000}"/>
    <cellStyle name="Normal 6 2 2 5" xfId="5349" xr:uid="{00000000-0005-0000-0000-000062140000}"/>
    <cellStyle name="Normal 6 2 2 5 2" xfId="5350" xr:uid="{00000000-0005-0000-0000-000063140000}"/>
    <cellStyle name="Normal 6 2 2 5 2 2" xfId="5351" xr:uid="{00000000-0005-0000-0000-000064140000}"/>
    <cellStyle name="Normal 6 2 2 5 3" xfId="5352" xr:uid="{00000000-0005-0000-0000-000065140000}"/>
    <cellStyle name="Normal 6 2 2 6" xfId="5353" xr:uid="{00000000-0005-0000-0000-000066140000}"/>
    <cellStyle name="Normal 6 2 2 6 2" xfId="5354" xr:uid="{00000000-0005-0000-0000-000067140000}"/>
    <cellStyle name="Normal 6 2 2 7" xfId="5355" xr:uid="{00000000-0005-0000-0000-000068140000}"/>
    <cellStyle name="Normal 6 2 3" xfId="5356" xr:uid="{00000000-0005-0000-0000-000069140000}"/>
    <cellStyle name="Normal 6 2 3 2" xfId="5357" xr:uid="{00000000-0005-0000-0000-00006A140000}"/>
    <cellStyle name="Normal 6 2 3 2 2" xfId="5358" xr:uid="{00000000-0005-0000-0000-00006B140000}"/>
    <cellStyle name="Normal 6 2 3 2 2 2" xfId="5359" xr:uid="{00000000-0005-0000-0000-00006C140000}"/>
    <cellStyle name="Normal 6 2 3 2 2 2 2" xfId="5360" xr:uid="{00000000-0005-0000-0000-00006D140000}"/>
    <cellStyle name="Normal 6 2 3 2 2 2 2 2" xfId="5361" xr:uid="{00000000-0005-0000-0000-00006E140000}"/>
    <cellStyle name="Normal 6 2 3 2 2 2 2 2 2" xfId="5362" xr:uid="{00000000-0005-0000-0000-00006F140000}"/>
    <cellStyle name="Normal 6 2 3 2 2 2 2 2 2 2" xfId="5363" xr:uid="{00000000-0005-0000-0000-000070140000}"/>
    <cellStyle name="Normal 6 2 3 2 2 2 2 2 3" xfId="5364" xr:uid="{00000000-0005-0000-0000-000071140000}"/>
    <cellStyle name="Normal 6 2 3 2 2 2 2 3" xfId="5365" xr:uid="{00000000-0005-0000-0000-000072140000}"/>
    <cellStyle name="Normal 6 2 3 2 2 2 2 3 2" xfId="5366" xr:uid="{00000000-0005-0000-0000-000073140000}"/>
    <cellStyle name="Normal 6 2 3 2 2 2 2 4" xfId="5367" xr:uid="{00000000-0005-0000-0000-000074140000}"/>
    <cellStyle name="Normal 6 2 3 2 2 2 3" xfId="5368" xr:uid="{00000000-0005-0000-0000-000075140000}"/>
    <cellStyle name="Normal 6 2 3 2 2 2 3 2" xfId="5369" xr:uid="{00000000-0005-0000-0000-000076140000}"/>
    <cellStyle name="Normal 6 2 3 2 2 2 3 2 2" xfId="5370" xr:uid="{00000000-0005-0000-0000-000077140000}"/>
    <cellStyle name="Normal 6 2 3 2 2 2 3 3" xfId="5371" xr:uid="{00000000-0005-0000-0000-000078140000}"/>
    <cellStyle name="Normal 6 2 3 2 2 2 4" xfId="5372" xr:uid="{00000000-0005-0000-0000-000079140000}"/>
    <cellStyle name="Normal 6 2 3 2 2 2 4 2" xfId="5373" xr:uid="{00000000-0005-0000-0000-00007A140000}"/>
    <cellStyle name="Normal 6 2 3 2 2 2 4 2 2" xfId="5374" xr:uid="{00000000-0005-0000-0000-00007B140000}"/>
    <cellStyle name="Normal 6 2 3 2 2 2 4 3" xfId="5375" xr:uid="{00000000-0005-0000-0000-00007C140000}"/>
    <cellStyle name="Normal 6 2 3 2 2 2 5" xfId="5376" xr:uid="{00000000-0005-0000-0000-00007D140000}"/>
    <cellStyle name="Normal 6 2 3 2 2 2 5 2" xfId="5377" xr:uid="{00000000-0005-0000-0000-00007E140000}"/>
    <cellStyle name="Normal 6 2 3 2 2 2 6" xfId="5378" xr:uid="{00000000-0005-0000-0000-00007F140000}"/>
    <cellStyle name="Normal 6 2 3 2 2 3" xfId="5379" xr:uid="{00000000-0005-0000-0000-000080140000}"/>
    <cellStyle name="Normal 6 2 3 2 2 3 2" xfId="5380" xr:uid="{00000000-0005-0000-0000-000081140000}"/>
    <cellStyle name="Normal 6 2 3 2 2 3 2 2" xfId="5381" xr:uid="{00000000-0005-0000-0000-000082140000}"/>
    <cellStyle name="Normal 6 2 3 2 2 3 2 2 2" xfId="5382" xr:uid="{00000000-0005-0000-0000-000083140000}"/>
    <cellStyle name="Normal 6 2 3 2 2 3 2 3" xfId="5383" xr:uid="{00000000-0005-0000-0000-000084140000}"/>
    <cellStyle name="Normal 6 2 3 2 2 3 3" xfId="5384" xr:uid="{00000000-0005-0000-0000-000085140000}"/>
    <cellStyle name="Normal 6 2 3 2 2 3 3 2" xfId="5385" xr:uid="{00000000-0005-0000-0000-000086140000}"/>
    <cellStyle name="Normal 6 2 3 2 2 3 4" xfId="5386" xr:uid="{00000000-0005-0000-0000-000087140000}"/>
    <cellStyle name="Normal 6 2 3 2 2 4" xfId="5387" xr:uid="{00000000-0005-0000-0000-000088140000}"/>
    <cellStyle name="Normal 6 2 3 2 2 4 2" xfId="5388" xr:uid="{00000000-0005-0000-0000-000089140000}"/>
    <cellStyle name="Normal 6 2 3 2 2 4 2 2" xfId="5389" xr:uid="{00000000-0005-0000-0000-00008A140000}"/>
    <cellStyle name="Normal 6 2 3 2 2 4 3" xfId="5390" xr:uid="{00000000-0005-0000-0000-00008B140000}"/>
    <cellStyle name="Normal 6 2 3 2 2 5" xfId="5391" xr:uid="{00000000-0005-0000-0000-00008C140000}"/>
    <cellStyle name="Normal 6 2 3 2 2 5 2" xfId="5392" xr:uid="{00000000-0005-0000-0000-00008D140000}"/>
    <cellStyle name="Normal 6 2 3 2 2 5 2 2" xfId="5393" xr:uid="{00000000-0005-0000-0000-00008E140000}"/>
    <cellStyle name="Normal 6 2 3 2 2 5 3" xfId="5394" xr:uid="{00000000-0005-0000-0000-00008F140000}"/>
    <cellStyle name="Normal 6 2 3 2 2 6" xfId="5395" xr:uid="{00000000-0005-0000-0000-000090140000}"/>
    <cellStyle name="Normal 6 2 3 2 2 6 2" xfId="5396" xr:uid="{00000000-0005-0000-0000-000091140000}"/>
    <cellStyle name="Normal 6 2 3 2 2 7" xfId="5397" xr:uid="{00000000-0005-0000-0000-000092140000}"/>
    <cellStyle name="Normal 6 2 3 2 3" xfId="5398" xr:uid="{00000000-0005-0000-0000-000093140000}"/>
    <cellStyle name="Normal 6 2 3 2 3 2" xfId="5399" xr:uid="{00000000-0005-0000-0000-000094140000}"/>
    <cellStyle name="Normal 6 2 3 2 3 2 2" xfId="5400" xr:uid="{00000000-0005-0000-0000-000095140000}"/>
    <cellStyle name="Normal 6 2 3 2 3 2 2 2" xfId="5401" xr:uid="{00000000-0005-0000-0000-000096140000}"/>
    <cellStyle name="Normal 6 2 3 2 3 2 2 2 2" xfId="5402" xr:uid="{00000000-0005-0000-0000-000097140000}"/>
    <cellStyle name="Normal 6 2 3 2 3 2 2 3" xfId="5403" xr:uid="{00000000-0005-0000-0000-000098140000}"/>
    <cellStyle name="Normal 6 2 3 2 3 2 3" xfId="5404" xr:uid="{00000000-0005-0000-0000-000099140000}"/>
    <cellStyle name="Normal 6 2 3 2 3 2 3 2" xfId="5405" xr:uid="{00000000-0005-0000-0000-00009A140000}"/>
    <cellStyle name="Normal 6 2 3 2 3 2 4" xfId="5406" xr:uid="{00000000-0005-0000-0000-00009B140000}"/>
    <cellStyle name="Normal 6 2 3 2 3 3" xfId="5407" xr:uid="{00000000-0005-0000-0000-00009C140000}"/>
    <cellStyle name="Normal 6 2 3 2 3 3 2" xfId="5408" xr:uid="{00000000-0005-0000-0000-00009D140000}"/>
    <cellStyle name="Normal 6 2 3 2 3 3 2 2" xfId="5409" xr:uid="{00000000-0005-0000-0000-00009E140000}"/>
    <cellStyle name="Normal 6 2 3 2 3 3 3" xfId="5410" xr:uid="{00000000-0005-0000-0000-00009F140000}"/>
    <cellStyle name="Normal 6 2 3 2 3 4" xfId="5411" xr:uid="{00000000-0005-0000-0000-0000A0140000}"/>
    <cellStyle name="Normal 6 2 3 2 3 4 2" xfId="5412" xr:uid="{00000000-0005-0000-0000-0000A1140000}"/>
    <cellStyle name="Normal 6 2 3 2 3 4 2 2" xfId="5413" xr:uid="{00000000-0005-0000-0000-0000A2140000}"/>
    <cellStyle name="Normal 6 2 3 2 3 4 3" xfId="5414" xr:uid="{00000000-0005-0000-0000-0000A3140000}"/>
    <cellStyle name="Normal 6 2 3 2 3 5" xfId="5415" xr:uid="{00000000-0005-0000-0000-0000A4140000}"/>
    <cellStyle name="Normal 6 2 3 2 3 5 2" xfId="5416" xr:uid="{00000000-0005-0000-0000-0000A5140000}"/>
    <cellStyle name="Normal 6 2 3 2 3 6" xfId="5417" xr:uid="{00000000-0005-0000-0000-0000A6140000}"/>
    <cellStyle name="Normal 6 2 3 2 4" xfId="5418" xr:uid="{00000000-0005-0000-0000-0000A7140000}"/>
    <cellStyle name="Normal 6 2 3 2 4 2" xfId="5419" xr:uid="{00000000-0005-0000-0000-0000A8140000}"/>
    <cellStyle name="Normal 6 2 3 2 4 2 2" xfId="5420" xr:uid="{00000000-0005-0000-0000-0000A9140000}"/>
    <cellStyle name="Normal 6 2 3 2 4 2 2 2" xfId="5421" xr:uid="{00000000-0005-0000-0000-0000AA140000}"/>
    <cellStyle name="Normal 6 2 3 2 4 2 3" xfId="5422" xr:uid="{00000000-0005-0000-0000-0000AB140000}"/>
    <cellStyle name="Normal 6 2 3 2 4 3" xfId="5423" xr:uid="{00000000-0005-0000-0000-0000AC140000}"/>
    <cellStyle name="Normal 6 2 3 2 4 3 2" xfId="5424" xr:uid="{00000000-0005-0000-0000-0000AD140000}"/>
    <cellStyle name="Normal 6 2 3 2 4 4" xfId="5425" xr:uid="{00000000-0005-0000-0000-0000AE140000}"/>
    <cellStyle name="Normal 6 2 3 2 5" xfId="5426" xr:uid="{00000000-0005-0000-0000-0000AF140000}"/>
    <cellStyle name="Normal 6 2 3 2 5 2" xfId="5427" xr:uid="{00000000-0005-0000-0000-0000B0140000}"/>
    <cellStyle name="Normal 6 2 3 2 5 2 2" xfId="5428" xr:uid="{00000000-0005-0000-0000-0000B1140000}"/>
    <cellStyle name="Normal 6 2 3 2 5 3" xfId="5429" xr:uid="{00000000-0005-0000-0000-0000B2140000}"/>
    <cellStyle name="Normal 6 2 3 2 6" xfId="5430" xr:uid="{00000000-0005-0000-0000-0000B3140000}"/>
    <cellStyle name="Normal 6 2 3 2 6 2" xfId="5431" xr:uid="{00000000-0005-0000-0000-0000B4140000}"/>
    <cellStyle name="Normal 6 2 3 2 6 2 2" xfId="5432" xr:uid="{00000000-0005-0000-0000-0000B5140000}"/>
    <cellStyle name="Normal 6 2 3 2 6 3" xfId="5433" xr:uid="{00000000-0005-0000-0000-0000B6140000}"/>
    <cellStyle name="Normal 6 2 3 2 7" xfId="5434" xr:uid="{00000000-0005-0000-0000-0000B7140000}"/>
    <cellStyle name="Normal 6 2 3 2 7 2" xfId="5435" xr:uid="{00000000-0005-0000-0000-0000B8140000}"/>
    <cellStyle name="Normal 6 2 3 2 8" xfId="5436" xr:uid="{00000000-0005-0000-0000-0000B9140000}"/>
    <cellStyle name="Normal 6 2 3 3" xfId="5437" xr:uid="{00000000-0005-0000-0000-0000BA140000}"/>
    <cellStyle name="Normal 6 2 3 3 2" xfId="5438" xr:uid="{00000000-0005-0000-0000-0000BB140000}"/>
    <cellStyle name="Normal 6 2 3 3 2 2" xfId="5439" xr:uid="{00000000-0005-0000-0000-0000BC140000}"/>
    <cellStyle name="Normal 6 2 3 3 2 2 2" xfId="5440" xr:uid="{00000000-0005-0000-0000-0000BD140000}"/>
    <cellStyle name="Normal 6 2 3 3 2 2 2 2" xfId="5441" xr:uid="{00000000-0005-0000-0000-0000BE140000}"/>
    <cellStyle name="Normal 6 2 3 3 2 2 3" xfId="5442" xr:uid="{00000000-0005-0000-0000-0000BF140000}"/>
    <cellStyle name="Normal 6 2 3 3 2 3" xfId="5443" xr:uid="{00000000-0005-0000-0000-0000C0140000}"/>
    <cellStyle name="Normal 6 2 3 3 2 3 2" xfId="5444" xr:uid="{00000000-0005-0000-0000-0000C1140000}"/>
    <cellStyle name="Normal 6 2 3 3 2 4" xfId="5445" xr:uid="{00000000-0005-0000-0000-0000C2140000}"/>
    <cellStyle name="Normal 6 2 3 3 3" xfId="5446" xr:uid="{00000000-0005-0000-0000-0000C3140000}"/>
    <cellStyle name="Normal 6 2 3 3 3 2" xfId="5447" xr:uid="{00000000-0005-0000-0000-0000C4140000}"/>
    <cellStyle name="Normal 6 2 3 3 3 2 2" xfId="5448" xr:uid="{00000000-0005-0000-0000-0000C5140000}"/>
    <cellStyle name="Normal 6 2 3 3 3 3" xfId="5449" xr:uid="{00000000-0005-0000-0000-0000C6140000}"/>
    <cellStyle name="Normal 6 2 3 3 4" xfId="5450" xr:uid="{00000000-0005-0000-0000-0000C7140000}"/>
    <cellStyle name="Normal 6 2 3 3 4 2" xfId="5451" xr:uid="{00000000-0005-0000-0000-0000C8140000}"/>
    <cellStyle name="Normal 6 2 3 3 4 2 2" xfId="5452" xr:uid="{00000000-0005-0000-0000-0000C9140000}"/>
    <cellStyle name="Normal 6 2 3 3 4 3" xfId="5453" xr:uid="{00000000-0005-0000-0000-0000CA140000}"/>
    <cellStyle name="Normal 6 2 3 3 5" xfId="5454" xr:uid="{00000000-0005-0000-0000-0000CB140000}"/>
    <cellStyle name="Normal 6 2 3 3 5 2" xfId="5455" xr:uid="{00000000-0005-0000-0000-0000CC140000}"/>
    <cellStyle name="Normal 6 2 3 3 6" xfId="5456" xr:uid="{00000000-0005-0000-0000-0000CD140000}"/>
    <cellStyle name="Normal 6 2 3 4" xfId="5457" xr:uid="{00000000-0005-0000-0000-0000CE140000}"/>
    <cellStyle name="Normal 6 2 3 4 2" xfId="5458" xr:uid="{00000000-0005-0000-0000-0000CF140000}"/>
    <cellStyle name="Normal 6 2 3 4 2 2" xfId="5459" xr:uid="{00000000-0005-0000-0000-0000D0140000}"/>
    <cellStyle name="Normal 6 2 3 4 2 2 2" xfId="5460" xr:uid="{00000000-0005-0000-0000-0000D1140000}"/>
    <cellStyle name="Normal 6 2 3 4 2 3" xfId="5461" xr:uid="{00000000-0005-0000-0000-0000D2140000}"/>
    <cellStyle name="Normal 6 2 3 4 3" xfId="5462" xr:uid="{00000000-0005-0000-0000-0000D3140000}"/>
    <cellStyle name="Normal 6 2 3 4 3 2" xfId="5463" xr:uid="{00000000-0005-0000-0000-0000D4140000}"/>
    <cellStyle name="Normal 6 2 3 4 4" xfId="5464" xr:uid="{00000000-0005-0000-0000-0000D5140000}"/>
    <cellStyle name="Normal 6 2 3 5" xfId="5465" xr:uid="{00000000-0005-0000-0000-0000D6140000}"/>
    <cellStyle name="Normal 6 2 3 5 2" xfId="5466" xr:uid="{00000000-0005-0000-0000-0000D7140000}"/>
    <cellStyle name="Normal 6 2 3 5 2 2" xfId="5467" xr:uid="{00000000-0005-0000-0000-0000D8140000}"/>
    <cellStyle name="Normal 6 2 3 5 3" xfId="5468" xr:uid="{00000000-0005-0000-0000-0000D9140000}"/>
    <cellStyle name="Normal 6 2 3 6" xfId="5469" xr:uid="{00000000-0005-0000-0000-0000DA140000}"/>
    <cellStyle name="Normal 6 2 3 6 2" xfId="5470" xr:uid="{00000000-0005-0000-0000-0000DB140000}"/>
    <cellStyle name="Normal 6 2 3 6 2 2" xfId="5471" xr:uid="{00000000-0005-0000-0000-0000DC140000}"/>
    <cellStyle name="Normal 6 2 3 6 3" xfId="5472" xr:uid="{00000000-0005-0000-0000-0000DD140000}"/>
    <cellStyle name="Normal 6 2 3 7" xfId="5473" xr:uid="{00000000-0005-0000-0000-0000DE140000}"/>
    <cellStyle name="Normal 6 2 3 7 2" xfId="5474" xr:uid="{00000000-0005-0000-0000-0000DF140000}"/>
    <cellStyle name="Normal 6 2 3 8" xfId="5475" xr:uid="{00000000-0005-0000-0000-0000E0140000}"/>
    <cellStyle name="Normal 6 2 3_Budget incorporated 2011-2012 last101011" xfId="5476" xr:uid="{00000000-0005-0000-0000-0000E1140000}"/>
    <cellStyle name="Normal 6 2 4" xfId="5477" xr:uid="{00000000-0005-0000-0000-0000E2140000}"/>
    <cellStyle name="Normal 6 2 4 2" xfId="5478" xr:uid="{00000000-0005-0000-0000-0000E3140000}"/>
    <cellStyle name="Normal 6 2 4 2 2" xfId="5479" xr:uid="{00000000-0005-0000-0000-0000E4140000}"/>
    <cellStyle name="Normal 6 2 4 2 2 2" xfId="5480" xr:uid="{00000000-0005-0000-0000-0000E5140000}"/>
    <cellStyle name="Normal 6 2 4 2 2 2 2" xfId="5481" xr:uid="{00000000-0005-0000-0000-0000E6140000}"/>
    <cellStyle name="Normal 6 2 4 2 2 2 2 2" xfId="5482" xr:uid="{00000000-0005-0000-0000-0000E7140000}"/>
    <cellStyle name="Normal 6 2 4 2 2 2 3" xfId="5483" xr:uid="{00000000-0005-0000-0000-0000E8140000}"/>
    <cellStyle name="Normal 6 2 4 2 2 3" xfId="5484" xr:uid="{00000000-0005-0000-0000-0000E9140000}"/>
    <cellStyle name="Normal 6 2 4 2 2 3 2" xfId="5485" xr:uid="{00000000-0005-0000-0000-0000EA140000}"/>
    <cellStyle name="Normal 6 2 4 2 2 4" xfId="5486" xr:uid="{00000000-0005-0000-0000-0000EB140000}"/>
    <cellStyle name="Normal 6 2 4 2 3" xfId="5487" xr:uid="{00000000-0005-0000-0000-0000EC140000}"/>
    <cellStyle name="Normal 6 2 4 2 3 2" xfId="5488" xr:uid="{00000000-0005-0000-0000-0000ED140000}"/>
    <cellStyle name="Normal 6 2 4 2 3 2 2" xfId="5489" xr:uid="{00000000-0005-0000-0000-0000EE140000}"/>
    <cellStyle name="Normal 6 2 4 2 3 3" xfId="5490" xr:uid="{00000000-0005-0000-0000-0000EF140000}"/>
    <cellStyle name="Normal 6 2 4 2 4" xfId="5491" xr:uid="{00000000-0005-0000-0000-0000F0140000}"/>
    <cellStyle name="Normal 6 2 4 2 4 2" xfId="5492" xr:uid="{00000000-0005-0000-0000-0000F1140000}"/>
    <cellStyle name="Normal 6 2 4 2 4 2 2" xfId="5493" xr:uid="{00000000-0005-0000-0000-0000F2140000}"/>
    <cellStyle name="Normal 6 2 4 2 4 3" xfId="5494" xr:uid="{00000000-0005-0000-0000-0000F3140000}"/>
    <cellStyle name="Normal 6 2 4 2 5" xfId="5495" xr:uid="{00000000-0005-0000-0000-0000F4140000}"/>
    <cellStyle name="Normal 6 2 4 2 5 2" xfId="5496" xr:uid="{00000000-0005-0000-0000-0000F5140000}"/>
    <cellStyle name="Normal 6 2 4 2 6" xfId="5497" xr:uid="{00000000-0005-0000-0000-0000F6140000}"/>
    <cellStyle name="Normal 6 2 4 3" xfId="5498" xr:uid="{00000000-0005-0000-0000-0000F7140000}"/>
    <cellStyle name="Normal 6 2 4 3 2" xfId="5499" xr:uid="{00000000-0005-0000-0000-0000F8140000}"/>
    <cellStyle name="Normal 6 2 4 3 2 2" xfId="5500" xr:uid="{00000000-0005-0000-0000-0000F9140000}"/>
    <cellStyle name="Normal 6 2 4 3 2 2 2" xfId="5501" xr:uid="{00000000-0005-0000-0000-0000FA140000}"/>
    <cellStyle name="Normal 6 2 4 3 2 3" xfId="5502" xr:uid="{00000000-0005-0000-0000-0000FB140000}"/>
    <cellStyle name="Normal 6 2 4 3 3" xfId="5503" xr:uid="{00000000-0005-0000-0000-0000FC140000}"/>
    <cellStyle name="Normal 6 2 4 3 3 2" xfId="5504" xr:uid="{00000000-0005-0000-0000-0000FD140000}"/>
    <cellStyle name="Normal 6 2 4 3 4" xfId="5505" xr:uid="{00000000-0005-0000-0000-0000FE140000}"/>
    <cellStyle name="Normal 6 2 4 4" xfId="5506" xr:uid="{00000000-0005-0000-0000-0000FF140000}"/>
    <cellStyle name="Normal 6 2 4 4 2" xfId="5507" xr:uid="{00000000-0005-0000-0000-000000150000}"/>
    <cellStyle name="Normal 6 2 4 4 2 2" xfId="5508" xr:uid="{00000000-0005-0000-0000-000001150000}"/>
    <cellStyle name="Normal 6 2 4 4 3" xfId="5509" xr:uid="{00000000-0005-0000-0000-000002150000}"/>
    <cellStyle name="Normal 6 2 4 5" xfId="5510" xr:uid="{00000000-0005-0000-0000-000003150000}"/>
    <cellStyle name="Normal 6 2 4 5 2" xfId="5511" xr:uid="{00000000-0005-0000-0000-000004150000}"/>
    <cellStyle name="Normal 6 2 4 5 2 2" xfId="5512" xr:uid="{00000000-0005-0000-0000-000005150000}"/>
    <cellStyle name="Normal 6 2 4 5 3" xfId="5513" xr:uid="{00000000-0005-0000-0000-000006150000}"/>
    <cellStyle name="Normal 6 2 4 6" xfId="5514" xr:uid="{00000000-0005-0000-0000-000007150000}"/>
    <cellStyle name="Normal 6 2 4 6 2" xfId="5515" xr:uid="{00000000-0005-0000-0000-000008150000}"/>
    <cellStyle name="Normal 6 2 4 7" xfId="5516" xr:uid="{00000000-0005-0000-0000-000009150000}"/>
    <cellStyle name="Normal 6 2 5" xfId="5517" xr:uid="{00000000-0005-0000-0000-00000A150000}"/>
    <cellStyle name="Normal 6 2 5 2" xfId="5518" xr:uid="{00000000-0005-0000-0000-00000B150000}"/>
    <cellStyle name="Normal 6 2 5 2 2" xfId="5519" xr:uid="{00000000-0005-0000-0000-00000C150000}"/>
    <cellStyle name="Normal 6 2 5 2 2 2" xfId="5520" xr:uid="{00000000-0005-0000-0000-00000D150000}"/>
    <cellStyle name="Normal 6 2 5 2 2 2 2" xfId="5521" xr:uid="{00000000-0005-0000-0000-00000E150000}"/>
    <cellStyle name="Normal 6 2 5 2 2 3" xfId="5522" xr:uid="{00000000-0005-0000-0000-00000F150000}"/>
    <cellStyle name="Normal 6 2 5 2 3" xfId="5523" xr:uid="{00000000-0005-0000-0000-000010150000}"/>
    <cellStyle name="Normal 6 2 5 2 3 2" xfId="5524" xr:uid="{00000000-0005-0000-0000-000011150000}"/>
    <cellStyle name="Normal 6 2 5 2 4" xfId="5525" xr:uid="{00000000-0005-0000-0000-000012150000}"/>
    <cellStyle name="Normal 6 2 5 3" xfId="5526" xr:uid="{00000000-0005-0000-0000-000013150000}"/>
    <cellStyle name="Normal 6 2 5 3 2" xfId="5527" xr:uid="{00000000-0005-0000-0000-000014150000}"/>
    <cellStyle name="Normal 6 2 5 3 2 2" xfId="5528" xr:uid="{00000000-0005-0000-0000-000015150000}"/>
    <cellStyle name="Normal 6 2 5 3 3" xfId="5529" xr:uid="{00000000-0005-0000-0000-000016150000}"/>
    <cellStyle name="Normal 6 2 5 4" xfId="5530" xr:uid="{00000000-0005-0000-0000-000017150000}"/>
    <cellStyle name="Normal 6 2 5 4 2" xfId="5531" xr:uid="{00000000-0005-0000-0000-000018150000}"/>
    <cellStyle name="Normal 6 2 5 4 2 2" xfId="5532" xr:uid="{00000000-0005-0000-0000-000019150000}"/>
    <cellStyle name="Normal 6 2 5 4 3" xfId="5533" xr:uid="{00000000-0005-0000-0000-00001A150000}"/>
    <cellStyle name="Normal 6 2 5 5" xfId="5534" xr:uid="{00000000-0005-0000-0000-00001B150000}"/>
    <cellStyle name="Normal 6 2 5 5 2" xfId="5535" xr:uid="{00000000-0005-0000-0000-00001C150000}"/>
    <cellStyle name="Normal 6 2 5 6" xfId="5536" xr:uid="{00000000-0005-0000-0000-00001D150000}"/>
    <cellStyle name="Normal 6 2 6" xfId="5537" xr:uid="{00000000-0005-0000-0000-00001E150000}"/>
    <cellStyle name="Normal 6 2 6 2" xfId="5538" xr:uid="{00000000-0005-0000-0000-00001F150000}"/>
    <cellStyle name="Normal 6 2 6 2 2" xfId="5539" xr:uid="{00000000-0005-0000-0000-000020150000}"/>
    <cellStyle name="Normal 6 2 6 2 2 2" xfId="5540" xr:uid="{00000000-0005-0000-0000-000021150000}"/>
    <cellStyle name="Normal 6 2 6 2 2 2 2" xfId="5541" xr:uid="{00000000-0005-0000-0000-000022150000}"/>
    <cellStyle name="Normal 6 2 6 2 2 3" xfId="5542" xr:uid="{00000000-0005-0000-0000-000023150000}"/>
    <cellStyle name="Normal 6 2 6 2 3" xfId="5543" xr:uid="{00000000-0005-0000-0000-000024150000}"/>
    <cellStyle name="Normal 6 2 6 2 3 2" xfId="5544" xr:uid="{00000000-0005-0000-0000-000025150000}"/>
    <cellStyle name="Normal 6 2 6 2 4" xfId="5545" xr:uid="{00000000-0005-0000-0000-000026150000}"/>
    <cellStyle name="Normal 6 2 6 3" xfId="5546" xr:uid="{00000000-0005-0000-0000-000027150000}"/>
    <cellStyle name="Normal 6 2 6 3 2" xfId="5547" xr:uid="{00000000-0005-0000-0000-000028150000}"/>
    <cellStyle name="Normal 6 2 6 3 2 2" xfId="5548" xr:uid="{00000000-0005-0000-0000-000029150000}"/>
    <cellStyle name="Normal 6 2 6 3 3" xfId="5549" xr:uid="{00000000-0005-0000-0000-00002A150000}"/>
    <cellStyle name="Normal 6 2 6 4" xfId="5550" xr:uid="{00000000-0005-0000-0000-00002B150000}"/>
    <cellStyle name="Normal 6 2 6 4 2" xfId="5551" xr:uid="{00000000-0005-0000-0000-00002C150000}"/>
    <cellStyle name="Normal 6 2 6 4 2 2" xfId="5552" xr:uid="{00000000-0005-0000-0000-00002D150000}"/>
    <cellStyle name="Normal 6 2 6 4 3" xfId="5553" xr:uid="{00000000-0005-0000-0000-00002E150000}"/>
    <cellStyle name="Normal 6 2 6 5" xfId="5554" xr:uid="{00000000-0005-0000-0000-00002F150000}"/>
    <cellStyle name="Normal 6 2 6 5 2" xfId="5555" xr:uid="{00000000-0005-0000-0000-000030150000}"/>
    <cellStyle name="Normal 6 2 6 6" xfId="5556" xr:uid="{00000000-0005-0000-0000-000031150000}"/>
    <cellStyle name="Normal 6 2 7" xfId="5557" xr:uid="{00000000-0005-0000-0000-000032150000}"/>
    <cellStyle name="Normal 6 2 7 2" xfId="5558" xr:uid="{00000000-0005-0000-0000-000033150000}"/>
    <cellStyle name="Normal 6 2 7 2 2" xfId="5559" xr:uid="{00000000-0005-0000-0000-000034150000}"/>
    <cellStyle name="Normal 6 2 7 2 2 2" xfId="5560" xr:uid="{00000000-0005-0000-0000-000035150000}"/>
    <cellStyle name="Normal 6 2 7 2 2 2 2" xfId="5561" xr:uid="{00000000-0005-0000-0000-000036150000}"/>
    <cellStyle name="Normal 6 2 7 2 2 3" xfId="5562" xr:uid="{00000000-0005-0000-0000-000037150000}"/>
    <cellStyle name="Normal 6 2 7 2 3" xfId="5563" xr:uid="{00000000-0005-0000-0000-000038150000}"/>
    <cellStyle name="Normal 6 2 7 2 3 2" xfId="5564" xr:uid="{00000000-0005-0000-0000-000039150000}"/>
    <cellStyle name="Normal 6 2 7 2 4" xfId="5565" xr:uid="{00000000-0005-0000-0000-00003A150000}"/>
    <cellStyle name="Normal 6 2 7 3" xfId="5566" xr:uid="{00000000-0005-0000-0000-00003B150000}"/>
    <cellStyle name="Normal 6 2 7 3 2" xfId="5567" xr:uid="{00000000-0005-0000-0000-00003C150000}"/>
    <cellStyle name="Normal 6 2 7 3 2 2" xfId="5568" xr:uid="{00000000-0005-0000-0000-00003D150000}"/>
    <cellStyle name="Normal 6 2 7 3 3" xfId="5569" xr:uid="{00000000-0005-0000-0000-00003E150000}"/>
    <cellStyle name="Normal 6 2 7 4" xfId="5570" xr:uid="{00000000-0005-0000-0000-00003F150000}"/>
    <cellStyle name="Normal 6 2 7 4 2" xfId="5571" xr:uid="{00000000-0005-0000-0000-000040150000}"/>
    <cellStyle name="Normal 6 2 7 4 2 2" xfId="5572" xr:uid="{00000000-0005-0000-0000-000041150000}"/>
    <cellStyle name="Normal 6 2 7 4 3" xfId="5573" xr:uid="{00000000-0005-0000-0000-000042150000}"/>
    <cellStyle name="Normal 6 2 7 5" xfId="5574" xr:uid="{00000000-0005-0000-0000-000043150000}"/>
    <cellStyle name="Normal 6 2 7 5 2" xfId="5575" xr:uid="{00000000-0005-0000-0000-000044150000}"/>
    <cellStyle name="Normal 6 2 7 6" xfId="5576" xr:uid="{00000000-0005-0000-0000-000045150000}"/>
    <cellStyle name="Normal 6 2 8" xfId="5577" xr:uid="{00000000-0005-0000-0000-000046150000}"/>
    <cellStyle name="Normal 6 2 9" xfId="5578" xr:uid="{00000000-0005-0000-0000-000047150000}"/>
    <cellStyle name="Normal 6 2_Budget incorporated 2011-2012 last101011" xfId="5579" xr:uid="{00000000-0005-0000-0000-000048150000}"/>
    <cellStyle name="Normal 6 3" xfId="904" xr:uid="{00000000-0005-0000-0000-000049150000}"/>
    <cellStyle name="Normal 6 3 2" xfId="5580" xr:uid="{00000000-0005-0000-0000-00004A150000}"/>
    <cellStyle name="Normal 6 3 3" xfId="5581" xr:uid="{00000000-0005-0000-0000-00004B150000}"/>
    <cellStyle name="Normal 6 3 4" xfId="5582" xr:uid="{00000000-0005-0000-0000-00004C150000}"/>
    <cellStyle name="Normal 6 4" xfId="5583" xr:uid="{00000000-0005-0000-0000-00004D150000}"/>
    <cellStyle name="Normal 6 5" xfId="5584" xr:uid="{00000000-0005-0000-0000-00004E150000}"/>
    <cellStyle name="Normal 6 6" xfId="5585" xr:uid="{00000000-0005-0000-0000-00004F150000}"/>
    <cellStyle name="Normal 6 7" xfId="5586" xr:uid="{00000000-0005-0000-0000-000050150000}"/>
    <cellStyle name="Normal 6 8" xfId="5587" xr:uid="{00000000-0005-0000-0000-000051150000}"/>
    <cellStyle name="Normal 6 9" xfId="5588" xr:uid="{00000000-0005-0000-0000-000052150000}"/>
    <cellStyle name="Normal 6_Budget incorporated 2011-2012 last101011" xfId="5589" xr:uid="{00000000-0005-0000-0000-000053150000}"/>
    <cellStyle name="Normal 60" xfId="905" xr:uid="{00000000-0005-0000-0000-000054150000}"/>
    <cellStyle name="Normal 61" xfId="906" xr:uid="{00000000-0005-0000-0000-000055150000}"/>
    <cellStyle name="Normal 62" xfId="907" xr:uid="{00000000-0005-0000-0000-000056150000}"/>
    <cellStyle name="Normal 63" xfId="908" xr:uid="{00000000-0005-0000-0000-000057150000}"/>
    <cellStyle name="Normal 64" xfId="909" xr:uid="{00000000-0005-0000-0000-000058150000}"/>
    <cellStyle name="Normal 65" xfId="910" xr:uid="{00000000-0005-0000-0000-000059150000}"/>
    <cellStyle name="Normal 66" xfId="911" xr:uid="{00000000-0005-0000-0000-00005A150000}"/>
    <cellStyle name="Normal 67" xfId="912" xr:uid="{00000000-0005-0000-0000-00005B150000}"/>
    <cellStyle name="Normal 68" xfId="913" xr:uid="{00000000-0005-0000-0000-00005C150000}"/>
    <cellStyle name="Normal 69" xfId="914" xr:uid="{00000000-0005-0000-0000-00005D150000}"/>
    <cellStyle name="Normal 7" xfId="915" xr:uid="{00000000-0005-0000-0000-00005E150000}"/>
    <cellStyle name="Normal 7 10" xfId="5590" xr:uid="{00000000-0005-0000-0000-00005F150000}"/>
    <cellStyle name="Normal 7 11" xfId="5591" xr:uid="{00000000-0005-0000-0000-000060150000}"/>
    <cellStyle name="Normal 7 11 2" xfId="5592" xr:uid="{00000000-0005-0000-0000-000061150000}"/>
    <cellStyle name="Normal 7 11 2 2" xfId="5593" xr:uid="{00000000-0005-0000-0000-000062150000}"/>
    <cellStyle name="Normal 7 11 3" xfId="5594" xr:uid="{00000000-0005-0000-0000-000063150000}"/>
    <cellStyle name="Normal 7 2" xfId="916" xr:uid="{00000000-0005-0000-0000-000064150000}"/>
    <cellStyle name="Normal 7 2 2" xfId="5595" xr:uid="{00000000-0005-0000-0000-000065150000}"/>
    <cellStyle name="Normal 7 2 2 2" xfId="5596" xr:uid="{00000000-0005-0000-0000-000066150000}"/>
    <cellStyle name="Normal 7 2 2 2 2" xfId="5597" xr:uid="{00000000-0005-0000-0000-000067150000}"/>
    <cellStyle name="Normal 7 2 2 2 2 2" xfId="5598" xr:uid="{00000000-0005-0000-0000-000068150000}"/>
    <cellStyle name="Normal 7 2 2 2 2 2 2" xfId="5599" xr:uid="{00000000-0005-0000-0000-000069150000}"/>
    <cellStyle name="Normal 7 2 2 2 2 3" xfId="5600" xr:uid="{00000000-0005-0000-0000-00006A150000}"/>
    <cellStyle name="Normal 7 2 2 2 3" xfId="5601" xr:uid="{00000000-0005-0000-0000-00006B150000}"/>
    <cellStyle name="Normal 7 2 2 2 3 2" xfId="5602" xr:uid="{00000000-0005-0000-0000-00006C150000}"/>
    <cellStyle name="Normal 7 2 2 2 4" xfId="5603" xr:uid="{00000000-0005-0000-0000-00006D150000}"/>
    <cellStyle name="Normal 7 2 2 3" xfId="5604" xr:uid="{00000000-0005-0000-0000-00006E150000}"/>
    <cellStyle name="Normal 7 2 2 3 2" xfId="5605" xr:uid="{00000000-0005-0000-0000-00006F150000}"/>
    <cellStyle name="Normal 7 2 2 3 2 2" xfId="5606" xr:uid="{00000000-0005-0000-0000-000070150000}"/>
    <cellStyle name="Normal 7 2 2 3 3" xfId="5607" xr:uid="{00000000-0005-0000-0000-000071150000}"/>
    <cellStyle name="Normal 7 2 2 4" xfId="5608" xr:uid="{00000000-0005-0000-0000-000072150000}"/>
    <cellStyle name="Normal 7 2 2 4 2" xfId="5609" xr:uid="{00000000-0005-0000-0000-000073150000}"/>
    <cellStyle name="Normal 7 2 2 4 2 2" xfId="5610" xr:uid="{00000000-0005-0000-0000-000074150000}"/>
    <cellStyle name="Normal 7 2 2 4 3" xfId="5611" xr:uid="{00000000-0005-0000-0000-000075150000}"/>
    <cellStyle name="Normal 7 2 2 5" xfId="5612" xr:uid="{00000000-0005-0000-0000-000076150000}"/>
    <cellStyle name="Normal 7 2 2 5 2" xfId="5613" xr:uid="{00000000-0005-0000-0000-000077150000}"/>
    <cellStyle name="Normal 7 2 2 6" xfId="5614" xr:uid="{00000000-0005-0000-0000-000078150000}"/>
    <cellStyle name="Normal 7 2 3" xfId="5615" xr:uid="{00000000-0005-0000-0000-000079150000}"/>
    <cellStyle name="Normal 7 2 3 2" xfId="5616" xr:uid="{00000000-0005-0000-0000-00007A150000}"/>
    <cellStyle name="Normal 7 2 3 2 2" xfId="5617" xr:uid="{00000000-0005-0000-0000-00007B150000}"/>
    <cellStyle name="Normal 7 2 3 2 2 2" xfId="5618" xr:uid="{00000000-0005-0000-0000-00007C150000}"/>
    <cellStyle name="Normal 7 2 3 2 3" xfId="5619" xr:uid="{00000000-0005-0000-0000-00007D150000}"/>
    <cellStyle name="Normal 7 2 3 3" xfId="5620" xr:uid="{00000000-0005-0000-0000-00007E150000}"/>
    <cellStyle name="Normal 7 2 3 3 2" xfId="5621" xr:uid="{00000000-0005-0000-0000-00007F150000}"/>
    <cellStyle name="Normal 7 2 3 4" xfId="5622" xr:uid="{00000000-0005-0000-0000-000080150000}"/>
    <cellStyle name="Normal 7 2 4" xfId="5623" xr:uid="{00000000-0005-0000-0000-000081150000}"/>
    <cellStyle name="Normal 7 2 4 2" xfId="5624" xr:uid="{00000000-0005-0000-0000-000082150000}"/>
    <cellStyle name="Normal 7 2 4 2 2" xfId="5625" xr:uid="{00000000-0005-0000-0000-000083150000}"/>
    <cellStyle name="Normal 7 2 4 3" xfId="5626" xr:uid="{00000000-0005-0000-0000-000084150000}"/>
    <cellStyle name="Normal 7 2 5" xfId="5627" xr:uid="{00000000-0005-0000-0000-000085150000}"/>
    <cellStyle name="Normal 7 2 6" xfId="5628" xr:uid="{00000000-0005-0000-0000-000086150000}"/>
    <cellStyle name="Normal 7 2 6 2" xfId="5629" xr:uid="{00000000-0005-0000-0000-000087150000}"/>
    <cellStyle name="Normal 7 2 6 2 2" xfId="5630" xr:uid="{00000000-0005-0000-0000-000088150000}"/>
    <cellStyle name="Normal 7 2 6 3" xfId="5631" xr:uid="{00000000-0005-0000-0000-000089150000}"/>
    <cellStyle name="Normal 7 2 7" xfId="5632" xr:uid="{00000000-0005-0000-0000-00008A150000}"/>
    <cellStyle name="Normal 7 2 7 2" xfId="5633" xr:uid="{00000000-0005-0000-0000-00008B150000}"/>
    <cellStyle name="Normal 7 2 8" xfId="5634" xr:uid="{00000000-0005-0000-0000-00008C150000}"/>
    <cellStyle name="Normal 7 3" xfId="917" xr:uid="{00000000-0005-0000-0000-00008D150000}"/>
    <cellStyle name="Normal 7 3 2" xfId="5635" xr:uid="{00000000-0005-0000-0000-00008E150000}"/>
    <cellStyle name="Normal 7 3 2 2" xfId="5636" xr:uid="{00000000-0005-0000-0000-00008F150000}"/>
    <cellStyle name="Normal 7 3 2 2 2" xfId="5637" xr:uid="{00000000-0005-0000-0000-000090150000}"/>
    <cellStyle name="Normal 7 3 2 2 2 2" xfId="5638" xr:uid="{00000000-0005-0000-0000-000091150000}"/>
    <cellStyle name="Normal 7 3 2 2 3" xfId="5639" xr:uid="{00000000-0005-0000-0000-000092150000}"/>
    <cellStyle name="Normal 7 3 2 3" xfId="5640" xr:uid="{00000000-0005-0000-0000-000093150000}"/>
    <cellStyle name="Normal 7 3 2 3 2" xfId="5641" xr:uid="{00000000-0005-0000-0000-000094150000}"/>
    <cellStyle name="Normal 7 3 2 4" xfId="5642" xr:uid="{00000000-0005-0000-0000-000095150000}"/>
    <cellStyle name="Normal 7 3 3" xfId="5643" xr:uid="{00000000-0005-0000-0000-000096150000}"/>
    <cellStyle name="Normal 7 3 3 2" xfId="5644" xr:uid="{00000000-0005-0000-0000-000097150000}"/>
    <cellStyle name="Normal 7 3 3 2 2" xfId="5645" xr:uid="{00000000-0005-0000-0000-000098150000}"/>
    <cellStyle name="Normal 7 3 3 3" xfId="5646" xr:uid="{00000000-0005-0000-0000-000099150000}"/>
    <cellStyle name="Normal 7 3 4" xfId="5647" xr:uid="{00000000-0005-0000-0000-00009A150000}"/>
    <cellStyle name="Normal 7 3 5" xfId="5648" xr:uid="{00000000-0005-0000-0000-00009B150000}"/>
    <cellStyle name="Normal 7 3 5 2" xfId="5649" xr:uid="{00000000-0005-0000-0000-00009C150000}"/>
    <cellStyle name="Normal 7 3 5 2 2" xfId="5650" xr:uid="{00000000-0005-0000-0000-00009D150000}"/>
    <cellStyle name="Normal 7 3 5 3" xfId="5651" xr:uid="{00000000-0005-0000-0000-00009E150000}"/>
    <cellStyle name="Normal 7 3 6" xfId="5652" xr:uid="{00000000-0005-0000-0000-00009F150000}"/>
    <cellStyle name="Normal 7 3 6 2" xfId="5653" xr:uid="{00000000-0005-0000-0000-0000A0150000}"/>
    <cellStyle name="Normal 7 3 7" xfId="5654" xr:uid="{00000000-0005-0000-0000-0000A1150000}"/>
    <cellStyle name="Normal 7 4" xfId="918" xr:uid="{00000000-0005-0000-0000-0000A2150000}"/>
    <cellStyle name="Normal 7 4 2" xfId="5655" xr:uid="{00000000-0005-0000-0000-0000A3150000}"/>
    <cellStyle name="Normal 7 4 2 2" xfId="5656" xr:uid="{00000000-0005-0000-0000-0000A4150000}"/>
    <cellStyle name="Normal 7 4 2 2 2" xfId="5657" xr:uid="{00000000-0005-0000-0000-0000A5150000}"/>
    <cellStyle name="Normal 7 4 2 2 2 2" xfId="5658" xr:uid="{00000000-0005-0000-0000-0000A6150000}"/>
    <cellStyle name="Normal 7 4 2 2 3" xfId="5659" xr:uid="{00000000-0005-0000-0000-0000A7150000}"/>
    <cellStyle name="Normal 7 4 2 3" xfId="5660" xr:uid="{00000000-0005-0000-0000-0000A8150000}"/>
    <cellStyle name="Normal 7 4 2 3 2" xfId="5661" xr:uid="{00000000-0005-0000-0000-0000A9150000}"/>
    <cellStyle name="Normal 7 4 2 4" xfId="5662" xr:uid="{00000000-0005-0000-0000-0000AA150000}"/>
    <cellStyle name="Normal 7 4 3" xfId="5663" xr:uid="{00000000-0005-0000-0000-0000AB150000}"/>
    <cellStyle name="Normal 7 4 3 2" xfId="5664" xr:uid="{00000000-0005-0000-0000-0000AC150000}"/>
    <cellStyle name="Normal 7 4 3 2 2" xfId="5665" xr:uid="{00000000-0005-0000-0000-0000AD150000}"/>
    <cellStyle name="Normal 7 4 3 3" xfId="5666" xr:uid="{00000000-0005-0000-0000-0000AE150000}"/>
    <cellStyle name="Normal 7 4 4" xfId="5667" xr:uid="{00000000-0005-0000-0000-0000AF150000}"/>
    <cellStyle name="Normal 7 4 5" xfId="5668" xr:uid="{00000000-0005-0000-0000-0000B0150000}"/>
    <cellStyle name="Normal 7 4 6" xfId="5669" xr:uid="{00000000-0005-0000-0000-0000B1150000}"/>
    <cellStyle name="Normal 7 4 6 2" xfId="5670" xr:uid="{00000000-0005-0000-0000-0000B2150000}"/>
    <cellStyle name="Normal 7 4 6 2 2" xfId="5671" xr:uid="{00000000-0005-0000-0000-0000B3150000}"/>
    <cellStyle name="Normal 7 4 6 3" xfId="5672" xr:uid="{00000000-0005-0000-0000-0000B4150000}"/>
    <cellStyle name="Normal 7 4 7" xfId="5673" xr:uid="{00000000-0005-0000-0000-0000B5150000}"/>
    <cellStyle name="Normal 7 4 7 2" xfId="5674" xr:uid="{00000000-0005-0000-0000-0000B6150000}"/>
    <cellStyle name="Normal 7 4 8" xfId="5675" xr:uid="{00000000-0005-0000-0000-0000B7150000}"/>
    <cellStyle name="Normal 7 5" xfId="5676" xr:uid="{00000000-0005-0000-0000-0000B8150000}"/>
    <cellStyle name="Normal 7 5 2" xfId="5677" xr:uid="{00000000-0005-0000-0000-0000B9150000}"/>
    <cellStyle name="Normal 7 5 2 2" xfId="5678" xr:uid="{00000000-0005-0000-0000-0000BA150000}"/>
    <cellStyle name="Normal 7 5 2 2 2" xfId="5679" xr:uid="{00000000-0005-0000-0000-0000BB150000}"/>
    <cellStyle name="Normal 7 5 2 2 2 2" xfId="5680" xr:uid="{00000000-0005-0000-0000-0000BC150000}"/>
    <cellStyle name="Normal 7 5 2 2 3" xfId="5681" xr:uid="{00000000-0005-0000-0000-0000BD150000}"/>
    <cellStyle name="Normal 7 5 2 3" xfId="5682" xr:uid="{00000000-0005-0000-0000-0000BE150000}"/>
    <cellStyle name="Normal 7 5 2 3 2" xfId="5683" xr:uid="{00000000-0005-0000-0000-0000BF150000}"/>
    <cellStyle name="Normal 7 5 2 4" xfId="5684" xr:uid="{00000000-0005-0000-0000-0000C0150000}"/>
    <cellStyle name="Normal 7 5 3" xfId="5685" xr:uid="{00000000-0005-0000-0000-0000C1150000}"/>
    <cellStyle name="Normal 7 5 3 2" xfId="5686" xr:uid="{00000000-0005-0000-0000-0000C2150000}"/>
    <cellStyle name="Normal 7 5 3 2 2" xfId="5687" xr:uid="{00000000-0005-0000-0000-0000C3150000}"/>
    <cellStyle name="Normal 7 5 3 3" xfId="5688" xr:uid="{00000000-0005-0000-0000-0000C4150000}"/>
    <cellStyle name="Normal 7 5 4" xfId="5689" xr:uid="{00000000-0005-0000-0000-0000C5150000}"/>
    <cellStyle name="Normal 7 5 4 2" xfId="5690" xr:uid="{00000000-0005-0000-0000-0000C6150000}"/>
    <cellStyle name="Normal 7 5 4 2 2" xfId="5691" xr:uid="{00000000-0005-0000-0000-0000C7150000}"/>
    <cellStyle name="Normal 7 5 4 3" xfId="5692" xr:uid="{00000000-0005-0000-0000-0000C8150000}"/>
    <cellStyle name="Normal 7 5 5" xfId="5693" xr:uid="{00000000-0005-0000-0000-0000C9150000}"/>
    <cellStyle name="Normal 7 5 5 2" xfId="5694" xr:uid="{00000000-0005-0000-0000-0000CA150000}"/>
    <cellStyle name="Normal 7 5 6" xfId="5695" xr:uid="{00000000-0005-0000-0000-0000CB150000}"/>
    <cellStyle name="Normal 7 6" xfId="5696" xr:uid="{00000000-0005-0000-0000-0000CC150000}"/>
    <cellStyle name="Normal 7 6 2" xfId="5697" xr:uid="{00000000-0005-0000-0000-0000CD150000}"/>
    <cellStyle name="Normal 7 6 2 2" xfId="5698" xr:uid="{00000000-0005-0000-0000-0000CE150000}"/>
    <cellStyle name="Normal 7 6 2 2 2" xfId="5699" xr:uid="{00000000-0005-0000-0000-0000CF150000}"/>
    <cellStyle name="Normal 7 6 2 2 2 2" xfId="5700" xr:uid="{00000000-0005-0000-0000-0000D0150000}"/>
    <cellStyle name="Normal 7 6 2 2 3" xfId="5701" xr:uid="{00000000-0005-0000-0000-0000D1150000}"/>
    <cellStyle name="Normal 7 6 2 3" xfId="5702" xr:uid="{00000000-0005-0000-0000-0000D2150000}"/>
    <cellStyle name="Normal 7 6 2 3 2" xfId="5703" xr:uid="{00000000-0005-0000-0000-0000D3150000}"/>
    <cellStyle name="Normal 7 6 2 4" xfId="5704" xr:uid="{00000000-0005-0000-0000-0000D4150000}"/>
    <cellStyle name="Normal 7 6 3" xfId="5705" xr:uid="{00000000-0005-0000-0000-0000D5150000}"/>
    <cellStyle name="Normal 7 6 3 2" xfId="5706" xr:uid="{00000000-0005-0000-0000-0000D6150000}"/>
    <cellStyle name="Normal 7 6 3 2 2" xfId="5707" xr:uid="{00000000-0005-0000-0000-0000D7150000}"/>
    <cellStyle name="Normal 7 6 3 3" xfId="5708" xr:uid="{00000000-0005-0000-0000-0000D8150000}"/>
    <cellStyle name="Normal 7 6 4" xfId="5709" xr:uid="{00000000-0005-0000-0000-0000D9150000}"/>
    <cellStyle name="Normal 7 6 4 2" xfId="5710" xr:uid="{00000000-0005-0000-0000-0000DA150000}"/>
    <cellStyle name="Normal 7 6 4 2 2" xfId="5711" xr:uid="{00000000-0005-0000-0000-0000DB150000}"/>
    <cellStyle name="Normal 7 6 4 3" xfId="5712" xr:uid="{00000000-0005-0000-0000-0000DC150000}"/>
    <cellStyle name="Normal 7 6 5" xfId="5713" xr:uid="{00000000-0005-0000-0000-0000DD150000}"/>
    <cellStyle name="Normal 7 6 5 2" xfId="5714" xr:uid="{00000000-0005-0000-0000-0000DE150000}"/>
    <cellStyle name="Normal 7 6 6" xfId="5715" xr:uid="{00000000-0005-0000-0000-0000DF150000}"/>
    <cellStyle name="Normal 7 7" xfId="5716" xr:uid="{00000000-0005-0000-0000-0000E0150000}"/>
    <cellStyle name="Normal 7 7 2" xfId="5717" xr:uid="{00000000-0005-0000-0000-0000E1150000}"/>
    <cellStyle name="Normal 7 7 2 2" xfId="5718" xr:uid="{00000000-0005-0000-0000-0000E2150000}"/>
    <cellStyle name="Normal 7 7 2 2 2" xfId="5719" xr:uid="{00000000-0005-0000-0000-0000E3150000}"/>
    <cellStyle name="Normal 7 7 2 2 2 2" xfId="5720" xr:uid="{00000000-0005-0000-0000-0000E4150000}"/>
    <cellStyle name="Normal 7 7 2 2 3" xfId="5721" xr:uid="{00000000-0005-0000-0000-0000E5150000}"/>
    <cellStyle name="Normal 7 7 2 3" xfId="5722" xr:uid="{00000000-0005-0000-0000-0000E6150000}"/>
    <cellStyle name="Normal 7 7 2 3 2" xfId="5723" xr:uid="{00000000-0005-0000-0000-0000E7150000}"/>
    <cellStyle name="Normal 7 7 2 4" xfId="5724" xr:uid="{00000000-0005-0000-0000-0000E8150000}"/>
    <cellStyle name="Normal 7 7 3" xfId="5725" xr:uid="{00000000-0005-0000-0000-0000E9150000}"/>
    <cellStyle name="Normal 7 7 3 2" xfId="5726" xr:uid="{00000000-0005-0000-0000-0000EA150000}"/>
    <cellStyle name="Normal 7 7 3 2 2" xfId="5727" xr:uid="{00000000-0005-0000-0000-0000EB150000}"/>
    <cellStyle name="Normal 7 7 3 3" xfId="5728" xr:uid="{00000000-0005-0000-0000-0000EC150000}"/>
    <cellStyle name="Normal 7 7 4" xfId="5729" xr:uid="{00000000-0005-0000-0000-0000ED150000}"/>
    <cellStyle name="Normal 7 7 4 2" xfId="5730" xr:uid="{00000000-0005-0000-0000-0000EE150000}"/>
    <cellStyle name="Normal 7 7 4 2 2" xfId="5731" xr:uid="{00000000-0005-0000-0000-0000EF150000}"/>
    <cellStyle name="Normal 7 7 4 3" xfId="5732" xr:uid="{00000000-0005-0000-0000-0000F0150000}"/>
    <cellStyle name="Normal 7 7 5" xfId="5733" xr:uid="{00000000-0005-0000-0000-0000F1150000}"/>
    <cellStyle name="Normal 7 7 5 2" xfId="5734" xr:uid="{00000000-0005-0000-0000-0000F2150000}"/>
    <cellStyle name="Normal 7 7 6" xfId="5735" xr:uid="{00000000-0005-0000-0000-0000F3150000}"/>
    <cellStyle name="Normal 7 8" xfId="5736" xr:uid="{00000000-0005-0000-0000-0000F4150000}"/>
    <cellStyle name="Normal 7 8 2" xfId="5737" xr:uid="{00000000-0005-0000-0000-0000F5150000}"/>
    <cellStyle name="Normal 7 8 2 2" xfId="5738" xr:uid="{00000000-0005-0000-0000-0000F6150000}"/>
    <cellStyle name="Normal 7 8 2 2 2" xfId="5739" xr:uid="{00000000-0005-0000-0000-0000F7150000}"/>
    <cellStyle name="Normal 7 8 2 2 2 2" xfId="5740" xr:uid="{00000000-0005-0000-0000-0000F8150000}"/>
    <cellStyle name="Normal 7 8 2 2 3" xfId="5741" xr:uid="{00000000-0005-0000-0000-0000F9150000}"/>
    <cellStyle name="Normal 7 8 2 3" xfId="5742" xr:uid="{00000000-0005-0000-0000-0000FA150000}"/>
    <cellStyle name="Normal 7 8 2 3 2" xfId="5743" xr:uid="{00000000-0005-0000-0000-0000FB150000}"/>
    <cellStyle name="Normal 7 8 2 4" xfId="5744" xr:uid="{00000000-0005-0000-0000-0000FC150000}"/>
    <cellStyle name="Normal 7 8 3" xfId="5745" xr:uid="{00000000-0005-0000-0000-0000FD150000}"/>
    <cellStyle name="Normal 7 8 3 2" xfId="5746" xr:uid="{00000000-0005-0000-0000-0000FE150000}"/>
    <cellStyle name="Normal 7 8 3 2 2" xfId="5747" xr:uid="{00000000-0005-0000-0000-0000FF150000}"/>
    <cellStyle name="Normal 7 8 3 3" xfId="5748" xr:uid="{00000000-0005-0000-0000-000000160000}"/>
    <cellStyle name="Normal 7 8 4" xfId="5749" xr:uid="{00000000-0005-0000-0000-000001160000}"/>
    <cellStyle name="Normal 7 8 4 2" xfId="5750" xr:uid="{00000000-0005-0000-0000-000002160000}"/>
    <cellStyle name="Normal 7 8 4 2 2" xfId="5751" xr:uid="{00000000-0005-0000-0000-000003160000}"/>
    <cellStyle name="Normal 7 8 4 3" xfId="5752" xr:uid="{00000000-0005-0000-0000-000004160000}"/>
    <cellStyle name="Normal 7 8 5" xfId="5753" xr:uid="{00000000-0005-0000-0000-000005160000}"/>
    <cellStyle name="Normal 7 8 5 2" xfId="5754" xr:uid="{00000000-0005-0000-0000-000006160000}"/>
    <cellStyle name="Normal 7 8 6" xfId="5755" xr:uid="{00000000-0005-0000-0000-000007160000}"/>
    <cellStyle name="Normal 7 9" xfId="5756" xr:uid="{00000000-0005-0000-0000-000008160000}"/>
    <cellStyle name="Normal 7 9 2" xfId="5757" xr:uid="{00000000-0005-0000-0000-000009160000}"/>
    <cellStyle name="Normal 7 9 2 2" xfId="5758" xr:uid="{00000000-0005-0000-0000-00000A160000}"/>
    <cellStyle name="Normal 7 9 3" xfId="5759" xr:uid="{00000000-0005-0000-0000-00000B160000}"/>
    <cellStyle name="Normal 7_Budget incorporated 2011-2012 last101011" xfId="5760" xr:uid="{00000000-0005-0000-0000-00000C160000}"/>
    <cellStyle name="Normal 70" xfId="919" xr:uid="{00000000-0005-0000-0000-00000D160000}"/>
    <cellStyle name="Normal 71" xfId="920" xr:uid="{00000000-0005-0000-0000-00000E160000}"/>
    <cellStyle name="Normal 72" xfId="921" xr:uid="{00000000-0005-0000-0000-00000F160000}"/>
    <cellStyle name="Normal 73" xfId="922" xr:uid="{00000000-0005-0000-0000-000010160000}"/>
    <cellStyle name="Normal 73 2" xfId="5761" xr:uid="{00000000-0005-0000-0000-000011160000}"/>
    <cellStyle name="Normal 73 2 2" xfId="5762" xr:uid="{00000000-0005-0000-0000-000012160000}"/>
    <cellStyle name="Normal 73 2 2 2" xfId="5763" xr:uid="{00000000-0005-0000-0000-000013160000}"/>
    <cellStyle name="Normal 73 2 3" xfId="5764" xr:uid="{00000000-0005-0000-0000-000014160000}"/>
    <cellStyle name="Normal 74" xfId="923" xr:uid="{00000000-0005-0000-0000-000015160000}"/>
    <cellStyle name="Normal 75" xfId="924" xr:uid="{00000000-0005-0000-0000-000016160000}"/>
    <cellStyle name="Normal 76" xfId="925" xr:uid="{00000000-0005-0000-0000-000017160000}"/>
    <cellStyle name="Normal 77" xfId="926" xr:uid="{00000000-0005-0000-0000-000018160000}"/>
    <cellStyle name="Normal 78" xfId="927" xr:uid="{00000000-0005-0000-0000-000019160000}"/>
    <cellStyle name="Normal 79" xfId="928" xr:uid="{00000000-0005-0000-0000-00001A160000}"/>
    <cellStyle name="Normal 8" xfId="929" xr:uid="{00000000-0005-0000-0000-00001B160000}"/>
    <cellStyle name="Normal 8 2" xfId="930" xr:uid="{00000000-0005-0000-0000-00001C160000}"/>
    <cellStyle name="Normal 8 2 2" xfId="5765" xr:uid="{00000000-0005-0000-0000-00001D160000}"/>
    <cellStyle name="Normal 8 2 3" xfId="5766" xr:uid="{00000000-0005-0000-0000-00001E160000}"/>
    <cellStyle name="Normal 8 3" xfId="931" xr:uid="{00000000-0005-0000-0000-00001F160000}"/>
    <cellStyle name="Normal 8 3 2" xfId="5767" xr:uid="{00000000-0005-0000-0000-000020160000}"/>
    <cellStyle name="Normal 8 3 2 2" xfId="5768" xr:uid="{00000000-0005-0000-0000-000021160000}"/>
    <cellStyle name="Normal 8 3 3" xfId="5769" xr:uid="{00000000-0005-0000-0000-000022160000}"/>
    <cellStyle name="Normal 8 4" xfId="932" xr:uid="{00000000-0005-0000-0000-000023160000}"/>
    <cellStyle name="Normal 8 4 2" xfId="5770" xr:uid="{00000000-0005-0000-0000-000024160000}"/>
    <cellStyle name="Normal 8 4 3" xfId="5771" xr:uid="{00000000-0005-0000-0000-000025160000}"/>
    <cellStyle name="Normal 8 5" xfId="933" xr:uid="{00000000-0005-0000-0000-000026160000}"/>
    <cellStyle name="Normal 8 5 2" xfId="5772" xr:uid="{00000000-0005-0000-0000-000027160000}"/>
    <cellStyle name="Normal 8 5 3" xfId="5773" xr:uid="{00000000-0005-0000-0000-000028160000}"/>
    <cellStyle name="Normal 8 5 4" xfId="5774" xr:uid="{00000000-0005-0000-0000-000029160000}"/>
    <cellStyle name="Normal 8 6" xfId="5775" xr:uid="{00000000-0005-0000-0000-00002A160000}"/>
    <cellStyle name="Normal 8 7" xfId="5776" xr:uid="{00000000-0005-0000-0000-00002B160000}"/>
    <cellStyle name="Normal 8 8" xfId="5777" xr:uid="{00000000-0005-0000-0000-00002C160000}"/>
    <cellStyle name="Normal 8 9" xfId="5778" xr:uid="{00000000-0005-0000-0000-00002D160000}"/>
    <cellStyle name="Normal 80" xfId="934" xr:uid="{00000000-0005-0000-0000-00002E160000}"/>
    <cellStyle name="Normal 81" xfId="935" xr:uid="{00000000-0005-0000-0000-00002F160000}"/>
    <cellStyle name="Normal 81 2" xfId="60" xr:uid="{00000000-0005-0000-0000-000030160000}"/>
    <cellStyle name="Normal 81 2 2" xfId="5779" xr:uid="{00000000-0005-0000-0000-000031160000}"/>
    <cellStyle name="Normal 81 3" xfId="5780" xr:uid="{00000000-0005-0000-0000-000032160000}"/>
    <cellStyle name="Normal 82" xfId="936" xr:uid="{00000000-0005-0000-0000-000033160000}"/>
    <cellStyle name="Normal 82 2" xfId="5781" xr:uid="{00000000-0005-0000-0000-000034160000}"/>
    <cellStyle name="Normal 82 3" xfId="5782" xr:uid="{00000000-0005-0000-0000-000035160000}"/>
    <cellStyle name="Normal 82 3 2" xfId="5783" xr:uid="{00000000-0005-0000-0000-000036160000}"/>
    <cellStyle name="Normal 82 3 2 2" xfId="5784" xr:uid="{00000000-0005-0000-0000-000037160000}"/>
    <cellStyle name="Normal 82 3 3" xfId="5785" xr:uid="{00000000-0005-0000-0000-000038160000}"/>
    <cellStyle name="Normal 83" xfId="937" xr:uid="{00000000-0005-0000-0000-000039160000}"/>
    <cellStyle name="Normal 83 2" xfId="5786" xr:uid="{00000000-0005-0000-0000-00003A160000}"/>
    <cellStyle name="Normal 84" xfId="938" xr:uid="{00000000-0005-0000-0000-00003B160000}"/>
    <cellStyle name="Normal 84 2" xfId="5787" xr:uid="{00000000-0005-0000-0000-00003C160000}"/>
    <cellStyle name="Normal 85" xfId="939" xr:uid="{00000000-0005-0000-0000-00003D160000}"/>
    <cellStyle name="Normal 85 2" xfId="5788" xr:uid="{00000000-0005-0000-0000-00003E160000}"/>
    <cellStyle name="Normal 86" xfId="940" xr:uid="{00000000-0005-0000-0000-00003F160000}"/>
    <cellStyle name="Normal 86 2" xfId="5789" xr:uid="{00000000-0005-0000-0000-000040160000}"/>
    <cellStyle name="Normal 87" xfId="941" xr:uid="{00000000-0005-0000-0000-000041160000}"/>
    <cellStyle name="Normal 87 2" xfId="5790" xr:uid="{00000000-0005-0000-0000-000042160000}"/>
    <cellStyle name="Normal 88" xfId="942" xr:uid="{00000000-0005-0000-0000-000043160000}"/>
    <cellStyle name="Normal 88 2" xfId="5791" xr:uid="{00000000-0005-0000-0000-000044160000}"/>
    <cellStyle name="Normal 89" xfId="943" xr:uid="{00000000-0005-0000-0000-000045160000}"/>
    <cellStyle name="Normal 89 2" xfId="5792" xr:uid="{00000000-0005-0000-0000-000046160000}"/>
    <cellStyle name="Normal 9" xfId="944" xr:uid="{00000000-0005-0000-0000-000047160000}"/>
    <cellStyle name="Normal 9 2" xfId="945" xr:uid="{00000000-0005-0000-0000-000048160000}"/>
    <cellStyle name="Normal 9 2 2" xfId="946" xr:uid="{00000000-0005-0000-0000-000049160000}"/>
    <cellStyle name="Normal 9 2 2 2" xfId="947" xr:uid="{00000000-0005-0000-0000-00004A160000}"/>
    <cellStyle name="Normal 9 2 2 2 2" xfId="948" xr:uid="{00000000-0005-0000-0000-00004B160000}"/>
    <cellStyle name="Normal 9 2 2 2 2 2" xfId="5793" xr:uid="{00000000-0005-0000-0000-00004C160000}"/>
    <cellStyle name="Normal 9 2 2 2 2 2 2" xfId="5794" xr:uid="{00000000-0005-0000-0000-00004D160000}"/>
    <cellStyle name="Normal 9 2 2 2 2 3" xfId="5795" xr:uid="{00000000-0005-0000-0000-00004E160000}"/>
    <cellStyle name="Normal 9 2 2 2 3" xfId="5796" xr:uid="{00000000-0005-0000-0000-00004F160000}"/>
    <cellStyle name="Normal 9 2 2 2 3 2" xfId="5797" xr:uid="{00000000-0005-0000-0000-000050160000}"/>
    <cellStyle name="Normal 9 2 2 2 4" xfId="5798" xr:uid="{00000000-0005-0000-0000-000051160000}"/>
    <cellStyle name="Normal 9 2 2 3" xfId="949" xr:uid="{00000000-0005-0000-0000-000052160000}"/>
    <cellStyle name="Normal 9 2 2 3 2" xfId="950" xr:uid="{00000000-0005-0000-0000-000053160000}"/>
    <cellStyle name="Normal 9 2 2 3 2 2" xfId="5799" xr:uid="{00000000-0005-0000-0000-000054160000}"/>
    <cellStyle name="Normal 9 2 2 3 2 2 2" xfId="5800" xr:uid="{00000000-0005-0000-0000-000055160000}"/>
    <cellStyle name="Normal 9 2 2 3 2 3" xfId="5801" xr:uid="{00000000-0005-0000-0000-000056160000}"/>
    <cellStyle name="Normal 9 2 2 3 3" xfId="5802" xr:uid="{00000000-0005-0000-0000-000057160000}"/>
    <cellStyle name="Normal 9 2 2 3 3 2" xfId="5803" xr:uid="{00000000-0005-0000-0000-000058160000}"/>
    <cellStyle name="Normal 9 2 2 3 4" xfId="5804" xr:uid="{00000000-0005-0000-0000-000059160000}"/>
    <cellStyle name="Normal 9 2 2 4" xfId="951" xr:uid="{00000000-0005-0000-0000-00005A160000}"/>
    <cellStyle name="Normal 9 2 2 4 2" xfId="5805" xr:uid="{00000000-0005-0000-0000-00005B160000}"/>
    <cellStyle name="Normal 9 2 2 4 2 2" xfId="5806" xr:uid="{00000000-0005-0000-0000-00005C160000}"/>
    <cellStyle name="Normal 9 2 2 4 3" xfId="5807" xr:uid="{00000000-0005-0000-0000-00005D160000}"/>
    <cellStyle name="Normal 9 2 2 5" xfId="5808" xr:uid="{00000000-0005-0000-0000-00005E160000}"/>
    <cellStyle name="Normal 9 2 2 6" xfId="5809" xr:uid="{00000000-0005-0000-0000-00005F160000}"/>
    <cellStyle name="Normal 9 2 2 6 2" xfId="5810" xr:uid="{00000000-0005-0000-0000-000060160000}"/>
    <cellStyle name="Normal 9 2 2 6 2 2" xfId="5811" xr:uid="{00000000-0005-0000-0000-000061160000}"/>
    <cellStyle name="Normal 9 2 2 6 3" xfId="5812" xr:uid="{00000000-0005-0000-0000-000062160000}"/>
    <cellStyle name="Normal 9 2 3" xfId="952" xr:uid="{00000000-0005-0000-0000-000063160000}"/>
    <cellStyle name="Normal 9 2 3 2" xfId="953" xr:uid="{00000000-0005-0000-0000-000064160000}"/>
    <cellStyle name="Normal 9 2 3 2 2" xfId="954" xr:uid="{00000000-0005-0000-0000-000065160000}"/>
    <cellStyle name="Normal 9 2 3 2 2 2" xfId="5813" xr:uid="{00000000-0005-0000-0000-000066160000}"/>
    <cellStyle name="Normal 9 2 3 2 2 2 2" xfId="5814" xr:uid="{00000000-0005-0000-0000-000067160000}"/>
    <cellStyle name="Normal 9 2 3 2 2 3" xfId="5815" xr:uid="{00000000-0005-0000-0000-000068160000}"/>
    <cellStyle name="Normal 9 2 3 2 3" xfId="5816" xr:uid="{00000000-0005-0000-0000-000069160000}"/>
    <cellStyle name="Normal 9 2 3 2 3 2" xfId="5817" xr:uid="{00000000-0005-0000-0000-00006A160000}"/>
    <cellStyle name="Normal 9 2 3 2 4" xfId="5818" xr:uid="{00000000-0005-0000-0000-00006B160000}"/>
    <cellStyle name="Normal 9 2 3 3" xfId="955" xr:uid="{00000000-0005-0000-0000-00006C160000}"/>
    <cellStyle name="Normal 9 2 3 3 2" xfId="956" xr:uid="{00000000-0005-0000-0000-00006D160000}"/>
    <cellStyle name="Normal 9 2 3 3 2 2" xfId="5819" xr:uid="{00000000-0005-0000-0000-00006E160000}"/>
    <cellStyle name="Normal 9 2 3 3 2 2 2" xfId="5820" xr:uid="{00000000-0005-0000-0000-00006F160000}"/>
    <cellStyle name="Normal 9 2 3 3 2 3" xfId="5821" xr:uid="{00000000-0005-0000-0000-000070160000}"/>
    <cellStyle name="Normal 9 2 3 3 3" xfId="5822" xr:uid="{00000000-0005-0000-0000-000071160000}"/>
    <cellStyle name="Normal 9 2 3 3 3 2" xfId="5823" xr:uid="{00000000-0005-0000-0000-000072160000}"/>
    <cellStyle name="Normal 9 2 3 3 4" xfId="5824" xr:uid="{00000000-0005-0000-0000-000073160000}"/>
    <cellStyle name="Normal 9 2 3 4" xfId="957" xr:uid="{00000000-0005-0000-0000-000074160000}"/>
    <cellStyle name="Normal 9 2 3 4 2" xfId="5825" xr:uid="{00000000-0005-0000-0000-000075160000}"/>
    <cellStyle name="Normal 9 2 3 4 2 2" xfId="5826" xr:uid="{00000000-0005-0000-0000-000076160000}"/>
    <cellStyle name="Normal 9 2 3 4 3" xfId="5827" xr:uid="{00000000-0005-0000-0000-000077160000}"/>
    <cellStyle name="Normal 9 2 3 5" xfId="5828" xr:uid="{00000000-0005-0000-0000-000078160000}"/>
    <cellStyle name="Normal 9 2 3 6" xfId="5829" xr:uid="{00000000-0005-0000-0000-000079160000}"/>
    <cellStyle name="Normal 9 2 3 6 2" xfId="5830" xr:uid="{00000000-0005-0000-0000-00007A160000}"/>
    <cellStyle name="Normal 9 2 3 6 2 2" xfId="5831" xr:uid="{00000000-0005-0000-0000-00007B160000}"/>
    <cellStyle name="Normal 9 2 3 6 3" xfId="5832" xr:uid="{00000000-0005-0000-0000-00007C160000}"/>
    <cellStyle name="Normal 9 2 4" xfId="958" xr:uid="{00000000-0005-0000-0000-00007D160000}"/>
    <cellStyle name="Normal 9 2 4 2" xfId="959" xr:uid="{00000000-0005-0000-0000-00007E160000}"/>
    <cellStyle name="Normal 9 2 4 2 2" xfId="5833" xr:uid="{00000000-0005-0000-0000-00007F160000}"/>
    <cellStyle name="Normal 9 2 4 2 2 2" xfId="5834" xr:uid="{00000000-0005-0000-0000-000080160000}"/>
    <cellStyle name="Normal 9 2 4 2 3" xfId="5835" xr:uid="{00000000-0005-0000-0000-000081160000}"/>
    <cellStyle name="Normal 9 2 4 3" xfId="5836" xr:uid="{00000000-0005-0000-0000-000082160000}"/>
    <cellStyle name="Normal 9 2 4 4" xfId="5837" xr:uid="{00000000-0005-0000-0000-000083160000}"/>
    <cellStyle name="Normal 9 2 4 4 2" xfId="5838" xr:uid="{00000000-0005-0000-0000-000084160000}"/>
    <cellStyle name="Normal 9 2 4 4 2 2" xfId="5839" xr:uid="{00000000-0005-0000-0000-000085160000}"/>
    <cellStyle name="Normal 9 2 4 4 3" xfId="5840" xr:uid="{00000000-0005-0000-0000-000086160000}"/>
    <cellStyle name="Normal 9 2 5" xfId="960" xr:uid="{00000000-0005-0000-0000-000087160000}"/>
    <cellStyle name="Normal 9 2 5 2" xfId="961" xr:uid="{00000000-0005-0000-0000-000088160000}"/>
    <cellStyle name="Normal 9 2 5 2 2" xfId="5841" xr:uid="{00000000-0005-0000-0000-000089160000}"/>
    <cellStyle name="Normal 9 2 5 2 2 2" xfId="5842" xr:uid="{00000000-0005-0000-0000-00008A160000}"/>
    <cellStyle name="Normal 9 2 5 2 3" xfId="5843" xr:uid="{00000000-0005-0000-0000-00008B160000}"/>
    <cellStyle name="Normal 9 2 5 3" xfId="5844" xr:uid="{00000000-0005-0000-0000-00008C160000}"/>
    <cellStyle name="Normal 9 2 5 4" xfId="5845" xr:uid="{00000000-0005-0000-0000-00008D160000}"/>
    <cellStyle name="Normal 9 2 5 4 2" xfId="5846" xr:uid="{00000000-0005-0000-0000-00008E160000}"/>
    <cellStyle name="Normal 9 2 5 4 2 2" xfId="5847" xr:uid="{00000000-0005-0000-0000-00008F160000}"/>
    <cellStyle name="Normal 9 2 5 4 3" xfId="5848" xr:uid="{00000000-0005-0000-0000-000090160000}"/>
    <cellStyle name="Normal 9 2 6" xfId="962" xr:uid="{00000000-0005-0000-0000-000091160000}"/>
    <cellStyle name="Normal 9 2 6 2" xfId="5849" xr:uid="{00000000-0005-0000-0000-000092160000}"/>
    <cellStyle name="Normal 9 2 6 3" xfId="5850" xr:uid="{00000000-0005-0000-0000-000093160000}"/>
    <cellStyle name="Normal 9 2 6 3 2" xfId="5851" xr:uid="{00000000-0005-0000-0000-000094160000}"/>
    <cellStyle name="Normal 9 2 6 3 2 2" xfId="5852" xr:uid="{00000000-0005-0000-0000-000095160000}"/>
    <cellStyle name="Normal 9 2 6 3 3" xfId="5853" xr:uid="{00000000-0005-0000-0000-000096160000}"/>
    <cellStyle name="Normal 9 2 7" xfId="5854" xr:uid="{00000000-0005-0000-0000-000097160000}"/>
    <cellStyle name="Normal 9 2 8" xfId="5855" xr:uid="{00000000-0005-0000-0000-000098160000}"/>
    <cellStyle name="Normal 9 2 8 2" xfId="5856" xr:uid="{00000000-0005-0000-0000-000099160000}"/>
    <cellStyle name="Normal 9 2 8 2 2" xfId="5857" xr:uid="{00000000-0005-0000-0000-00009A160000}"/>
    <cellStyle name="Normal 9 2 8 3" xfId="5858" xr:uid="{00000000-0005-0000-0000-00009B160000}"/>
    <cellStyle name="Normal 9 3" xfId="963" xr:uid="{00000000-0005-0000-0000-00009C160000}"/>
    <cellStyle name="Normal 9 3 2" xfId="964" xr:uid="{00000000-0005-0000-0000-00009D160000}"/>
    <cellStyle name="Normal 9 3 2 2" xfId="965" xr:uid="{00000000-0005-0000-0000-00009E160000}"/>
    <cellStyle name="Normal 9 3 2 2 2" xfId="5859" xr:uid="{00000000-0005-0000-0000-00009F160000}"/>
    <cellStyle name="Normal 9 3 2 2 2 2" xfId="5860" xr:uid="{00000000-0005-0000-0000-0000A0160000}"/>
    <cellStyle name="Normal 9 3 2 2 3" xfId="5861" xr:uid="{00000000-0005-0000-0000-0000A1160000}"/>
    <cellStyle name="Normal 9 3 2 3" xfId="5862" xr:uid="{00000000-0005-0000-0000-0000A2160000}"/>
    <cellStyle name="Normal 9 3 2 3 2" xfId="5863" xr:uid="{00000000-0005-0000-0000-0000A3160000}"/>
    <cellStyle name="Normal 9 3 2 4" xfId="5864" xr:uid="{00000000-0005-0000-0000-0000A4160000}"/>
    <cellStyle name="Normal 9 3 3" xfId="966" xr:uid="{00000000-0005-0000-0000-0000A5160000}"/>
    <cellStyle name="Normal 9 3 3 2" xfId="967" xr:uid="{00000000-0005-0000-0000-0000A6160000}"/>
    <cellStyle name="Normal 9 3 3 2 2" xfId="5865" xr:uid="{00000000-0005-0000-0000-0000A7160000}"/>
    <cellStyle name="Normal 9 3 3 2 2 2" xfId="5866" xr:uid="{00000000-0005-0000-0000-0000A8160000}"/>
    <cellStyle name="Normal 9 3 3 2 3" xfId="5867" xr:uid="{00000000-0005-0000-0000-0000A9160000}"/>
    <cellStyle name="Normal 9 3 3 3" xfId="5868" xr:uid="{00000000-0005-0000-0000-0000AA160000}"/>
    <cellStyle name="Normal 9 3 3 3 2" xfId="5869" xr:uid="{00000000-0005-0000-0000-0000AB160000}"/>
    <cellStyle name="Normal 9 3 3 4" xfId="5870" xr:uid="{00000000-0005-0000-0000-0000AC160000}"/>
    <cellStyle name="Normal 9 3 4" xfId="968" xr:uid="{00000000-0005-0000-0000-0000AD160000}"/>
    <cellStyle name="Normal 9 3 4 2" xfId="5871" xr:uid="{00000000-0005-0000-0000-0000AE160000}"/>
    <cellStyle name="Normal 9 3 4 2 2" xfId="5872" xr:uid="{00000000-0005-0000-0000-0000AF160000}"/>
    <cellStyle name="Normal 9 3 4 3" xfId="5873" xr:uid="{00000000-0005-0000-0000-0000B0160000}"/>
    <cellStyle name="Normal 9 3 5" xfId="5874" xr:uid="{00000000-0005-0000-0000-0000B1160000}"/>
    <cellStyle name="Normal 9 3 6" xfId="5875" xr:uid="{00000000-0005-0000-0000-0000B2160000}"/>
    <cellStyle name="Normal 9 3 6 2" xfId="5876" xr:uid="{00000000-0005-0000-0000-0000B3160000}"/>
    <cellStyle name="Normal 9 3 6 2 2" xfId="5877" xr:uid="{00000000-0005-0000-0000-0000B4160000}"/>
    <cellStyle name="Normal 9 3 6 3" xfId="5878" xr:uid="{00000000-0005-0000-0000-0000B5160000}"/>
    <cellStyle name="Normal 9 4" xfId="969" xr:uid="{00000000-0005-0000-0000-0000B6160000}"/>
    <cellStyle name="Normal 9 4 2" xfId="970" xr:uid="{00000000-0005-0000-0000-0000B7160000}"/>
    <cellStyle name="Normal 9 4 2 2" xfId="971" xr:uid="{00000000-0005-0000-0000-0000B8160000}"/>
    <cellStyle name="Normal 9 4 2 2 2" xfId="5879" xr:uid="{00000000-0005-0000-0000-0000B9160000}"/>
    <cellStyle name="Normal 9 4 2 2 2 2" xfId="5880" xr:uid="{00000000-0005-0000-0000-0000BA160000}"/>
    <cellStyle name="Normal 9 4 2 2 3" xfId="5881" xr:uid="{00000000-0005-0000-0000-0000BB160000}"/>
    <cellStyle name="Normal 9 4 2 3" xfId="5882" xr:uid="{00000000-0005-0000-0000-0000BC160000}"/>
    <cellStyle name="Normal 9 4 2 3 2" xfId="5883" xr:uid="{00000000-0005-0000-0000-0000BD160000}"/>
    <cellStyle name="Normal 9 4 2 4" xfId="5884" xr:uid="{00000000-0005-0000-0000-0000BE160000}"/>
    <cellStyle name="Normal 9 4 3" xfId="972" xr:uid="{00000000-0005-0000-0000-0000BF160000}"/>
    <cellStyle name="Normal 9 4 3 2" xfId="973" xr:uid="{00000000-0005-0000-0000-0000C0160000}"/>
    <cellStyle name="Normal 9 4 3 2 2" xfId="5885" xr:uid="{00000000-0005-0000-0000-0000C1160000}"/>
    <cellStyle name="Normal 9 4 3 2 2 2" xfId="5886" xr:uid="{00000000-0005-0000-0000-0000C2160000}"/>
    <cellStyle name="Normal 9 4 3 2 3" xfId="5887" xr:uid="{00000000-0005-0000-0000-0000C3160000}"/>
    <cellStyle name="Normal 9 4 3 3" xfId="5888" xr:uid="{00000000-0005-0000-0000-0000C4160000}"/>
    <cellStyle name="Normal 9 4 3 3 2" xfId="5889" xr:uid="{00000000-0005-0000-0000-0000C5160000}"/>
    <cellStyle name="Normal 9 4 3 4" xfId="5890" xr:uid="{00000000-0005-0000-0000-0000C6160000}"/>
    <cellStyle name="Normal 9 4 4" xfId="974" xr:uid="{00000000-0005-0000-0000-0000C7160000}"/>
    <cellStyle name="Normal 9 4 4 2" xfId="5891" xr:uid="{00000000-0005-0000-0000-0000C8160000}"/>
    <cellStyle name="Normal 9 4 4 2 2" xfId="5892" xr:uid="{00000000-0005-0000-0000-0000C9160000}"/>
    <cellStyle name="Normal 9 4 4 3" xfId="5893" xr:uid="{00000000-0005-0000-0000-0000CA160000}"/>
    <cellStyle name="Normal 9 4 5" xfId="5894" xr:uid="{00000000-0005-0000-0000-0000CB160000}"/>
    <cellStyle name="Normal 9 4 6" xfId="5895" xr:uid="{00000000-0005-0000-0000-0000CC160000}"/>
    <cellStyle name="Normal 9 4 6 2" xfId="5896" xr:uid="{00000000-0005-0000-0000-0000CD160000}"/>
    <cellStyle name="Normal 9 4 6 2 2" xfId="5897" xr:uid="{00000000-0005-0000-0000-0000CE160000}"/>
    <cellStyle name="Normal 9 4 6 3" xfId="5898" xr:uid="{00000000-0005-0000-0000-0000CF160000}"/>
    <cellStyle name="Normal 9 5" xfId="975" xr:uid="{00000000-0005-0000-0000-0000D0160000}"/>
    <cellStyle name="Normal 9 5 2" xfId="976" xr:uid="{00000000-0005-0000-0000-0000D1160000}"/>
    <cellStyle name="Normal 9 5 2 2" xfId="977" xr:uid="{00000000-0005-0000-0000-0000D2160000}"/>
    <cellStyle name="Normal 9 5 2 2 2" xfId="5899" xr:uid="{00000000-0005-0000-0000-0000D3160000}"/>
    <cellStyle name="Normal 9 5 2 2 2 2" xfId="5900" xr:uid="{00000000-0005-0000-0000-0000D4160000}"/>
    <cellStyle name="Normal 9 5 2 2 3" xfId="5901" xr:uid="{00000000-0005-0000-0000-0000D5160000}"/>
    <cellStyle name="Normal 9 5 2 3" xfId="5902" xr:uid="{00000000-0005-0000-0000-0000D6160000}"/>
    <cellStyle name="Normal 9 5 2 3 2" xfId="5903" xr:uid="{00000000-0005-0000-0000-0000D7160000}"/>
    <cellStyle name="Normal 9 5 2 4" xfId="5904" xr:uid="{00000000-0005-0000-0000-0000D8160000}"/>
    <cellStyle name="Normal 9 5 3" xfId="978" xr:uid="{00000000-0005-0000-0000-0000D9160000}"/>
    <cellStyle name="Normal 9 5 3 2" xfId="979" xr:uid="{00000000-0005-0000-0000-0000DA160000}"/>
    <cellStyle name="Normal 9 5 3 2 2" xfId="5905" xr:uid="{00000000-0005-0000-0000-0000DB160000}"/>
    <cellStyle name="Normal 9 5 3 2 2 2" xfId="5906" xr:uid="{00000000-0005-0000-0000-0000DC160000}"/>
    <cellStyle name="Normal 9 5 3 2 3" xfId="5907" xr:uid="{00000000-0005-0000-0000-0000DD160000}"/>
    <cellStyle name="Normal 9 5 3 3" xfId="5908" xr:uid="{00000000-0005-0000-0000-0000DE160000}"/>
    <cellStyle name="Normal 9 5 3 3 2" xfId="5909" xr:uid="{00000000-0005-0000-0000-0000DF160000}"/>
    <cellStyle name="Normal 9 5 3 4" xfId="5910" xr:uid="{00000000-0005-0000-0000-0000E0160000}"/>
    <cellStyle name="Normal 9 5 4" xfId="980" xr:uid="{00000000-0005-0000-0000-0000E1160000}"/>
    <cellStyle name="Normal 9 5 4 2" xfId="5911" xr:uid="{00000000-0005-0000-0000-0000E2160000}"/>
    <cellStyle name="Normal 9 5 4 2 2" xfId="5912" xr:uid="{00000000-0005-0000-0000-0000E3160000}"/>
    <cellStyle name="Normal 9 5 4 3" xfId="5913" xr:uid="{00000000-0005-0000-0000-0000E4160000}"/>
    <cellStyle name="Normal 9 5 5" xfId="5914" xr:uid="{00000000-0005-0000-0000-0000E5160000}"/>
    <cellStyle name="Normal 9 5 6" xfId="5915" xr:uid="{00000000-0005-0000-0000-0000E6160000}"/>
    <cellStyle name="Normal 9 5 6 2" xfId="5916" xr:uid="{00000000-0005-0000-0000-0000E7160000}"/>
    <cellStyle name="Normal 9 5 6 2 2" xfId="5917" xr:uid="{00000000-0005-0000-0000-0000E8160000}"/>
    <cellStyle name="Normal 9 5 6 3" xfId="5918" xr:uid="{00000000-0005-0000-0000-0000E9160000}"/>
    <cellStyle name="Normal 9 6" xfId="981" xr:uid="{00000000-0005-0000-0000-0000EA160000}"/>
    <cellStyle name="Normal 9 6 2" xfId="5919" xr:uid="{00000000-0005-0000-0000-0000EB160000}"/>
    <cellStyle name="Normal 9 6 3" xfId="5920" xr:uid="{00000000-0005-0000-0000-0000EC160000}"/>
    <cellStyle name="Normal 9 6 4" xfId="5921" xr:uid="{00000000-0005-0000-0000-0000ED160000}"/>
    <cellStyle name="Normal 9 7" xfId="5922" xr:uid="{00000000-0005-0000-0000-0000EE160000}"/>
    <cellStyle name="Normal 9 8" xfId="5923" xr:uid="{00000000-0005-0000-0000-0000EF160000}"/>
    <cellStyle name="Normal 9 9" xfId="5924" xr:uid="{00000000-0005-0000-0000-0000F0160000}"/>
    <cellStyle name="Normal 9_Budget_R6_IV_Lot_2010_23_12_09" xfId="5925" xr:uid="{00000000-0005-0000-0000-0000F1160000}"/>
    <cellStyle name="Normal 90" xfId="5926" xr:uid="{00000000-0005-0000-0000-0000F2160000}"/>
    <cellStyle name="Normal 90 2" xfId="5927" xr:uid="{00000000-0005-0000-0000-0000F3160000}"/>
    <cellStyle name="Normal 90 3" xfId="6" xr:uid="{00000000-0005-0000-0000-0000F4160000}"/>
    <cellStyle name="Normal 90 3 2" xfId="5929" xr:uid="{00000000-0005-0000-0000-0000F5160000}"/>
    <cellStyle name="Normal 90 4" xfId="5930" xr:uid="{00000000-0005-0000-0000-0000F6160000}"/>
    <cellStyle name="Normal 91" xfId="5931" xr:uid="{00000000-0005-0000-0000-0000F7160000}"/>
    <cellStyle name="Normal 91 2" xfId="5932" xr:uid="{00000000-0005-0000-0000-0000F8160000}"/>
    <cellStyle name="Normal 91 3" xfId="5933" xr:uid="{00000000-0005-0000-0000-0000F9160000}"/>
    <cellStyle name="Normal 91 3 2" xfId="5934" xr:uid="{00000000-0005-0000-0000-0000FA160000}"/>
    <cellStyle name="Normal 91 4" xfId="5935" xr:uid="{00000000-0005-0000-0000-0000FB160000}"/>
    <cellStyle name="Normal 92" xfId="5936" xr:uid="{00000000-0005-0000-0000-0000FC160000}"/>
    <cellStyle name="Normal 92 2" xfId="5937" xr:uid="{00000000-0005-0000-0000-0000FD160000}"/>
    <cellStyle name="Normal 92 3" xfId="9" xr:uid="{00000000-0005-0000-0000-0000FE160000}"/>
    <cellStyle name="Normal 93" xfId="5938" xr:uid="{00000000-0005-0000-0000-0000FF160000}"/>
    <cellStyle name="Normal 93 2" xfId="5939" xr:uid="{00000000-0005-0000-0000-000000170000}"/>
    <cellStyle name="Normal 93 3" xfId="5" xr:uid="{00000000-0005-0000-0000-000001170000}"/>
    <cellStyle name="Normal 94" xfId="5940" xr:uid="{00000000-0005-0000-0000-000002170000}"/>
    <cellStyle name="Normal 94 2" xfId="5941" xr:uid="{00000000-0005-0000-0000-000003170000}"/>
    <cellStyle name="Normal 95" xfId="5942" xr:uid="{00000000-0005-0000-0000-000004170000}"/>
    <cellStyle name="Normal 96" xfId="5943" xr:uid="{00000000-0005-0000-0000-000005170000}"/>
    <cellStyle name="Normal 97" xfId="5944" xr:uid="{00000000-0005-0000-0000-000006170000}"/>
    <cellStyle name="Normal 98" xfId="5945" xr:uid="{00000000-0005-0000-0000-000007170000}"/>
    <cellStyle name="Normal 99" xfId="5946" xr:uid="{00000000-0005-0000-0000-000008170000}"/>
    <cellStyle name="Note 10" xfId="5947" xr:uid="{00000000-0005-0000-0000-000009170000}"/>
    <cellStyle name="Note 10 2" xfId="5948" xr:uid="{00000000-0005-0000-0000-00000A170000}"/>
    <cellStyle name="Note 10 2 2" xfId="6493" xr:uid="{00000000-0005-0000-0000-00000B170000}"/>
    <cellStyle name="Note 10 3" xfId="6492" xr:uid="{00000000-0005-0000-0000-00000C170000}"/>
    <cellStyle name="Note 11" xfId="5949" xr:uid="{00000000-0005-0000-0000-00000D170000}"/>
    <cellStyle name="Note 11 2" xfId="5950" xr:uid="{00000000-0005-0000-0000-00000E170000}"/>
    <cellStyle name="Note 11 2 2" xfId="5951" xr:uid="{00000000-0005-0000-0000-00000F170000}"/>
    <cellStyle name="Note 11 2 2 2" xfId="6496" xr:uid="{00000000-0005-0000-0000-000010170000}"/>
    <cellStyle name="Note 11 2 3" xfId="6495" xr:uid="{00000000-0005-0000-0000-000011170000}"/>
    <cellStyle name="Note 11 3" xfId="6494" xr:uid="{00000000-0005-0000-0000-000012170000}"/>
    <cellStyle name="Note 12" xfId="5952" xr:uid="{00000000-0005-0000-0000-000013170000}"/>
    <cellStyle name="Note 12 2" xfId="6497" xr:uid="{00000000-0005-0000-0000-000014170000}"/>
    <cellStyle name="Note 13" xfId="5953" xr:uid="{00000000-0005-0000-0000-000015170000}"/>
    <cellStyle name="Note 13 2" xfId="5954" xr:uid="{00000000-0005-0000-0000-000016170000}"/>
    <cellStyle name="Note 13 2 2" xfId="5955" xr:uid="{00000000-0005-0000-0000-000017170000}"/>
    <cellStyle name="Note 13 3" xfId="5956" xr:uid="{00000000-0005-0000-0000-000018170000}"/>
    <cellStyle name="Note 14" xfId="27" xr:uid="{00000000-0005-0000-0000-000019170000}"/>
    <cellStyle name="Note 2" xfId="982" xr:uid="{00000000-0005-0000-0000-00001A170000}"/>
    <cellStyle name="Note 2 10" xfId="5957" xr:uid="{00000000-0005-0000-0000-00001B170000}"/>
    <cellStyle name="Note 2 10 2" xfId="6498" xr:uid="{00000000-0005-0000-0000-00001C170000}"/>
    <cellStyle name="Note 2 11" xfId="5958" xr:uid="{00000000-0005-0000-0000-00001D170000}"/>
    <cellStyle name="Note 2 11 2" xfId="6499" xr:uid="{00000000-0005-0000-0000-00001E170000}"/>
    <cellStyle name="Note 2 12" xfId="6443" xr:uid="{00000000-0005-0000-0000-00001F170000}"/>
    <cellStyle name="Note 2 2" xfId="983" xr:uid="{00000000-0005-0000-0000-000020170000}"/>
    <cellStyle name="Note 2 2 2" xfId="5959" xr:uid="{00000000-0005-0000-0000-000021170000}"/>
    <cellStyle name="Note 2 2 2 2" xfId="5960" xr:uid="{00000000-0005-0000-0000-000022170000}"/>
    <cellStyle name="Note 2 2 2 2 2" xfId="6501" xr:uid="{00000000-0005-0000-0000-000023170000}"/>
    <cellStyle name="Note 2 2 2 3" xfId="6500" xr:uid="{00000000-0005-0000-0000-000024170000}"/>
    <cellStyle name="Note 2 2 3" xfId="5961" xr:uid="{00000000-0005-0000-0000-000025170000}"/>
    <cellStyle name="Note 2 2 3 2" xfId="6502" xr:uid="{00000000-0005-0000-0000-000026170000}"/>
    <cellStyle name="Note 2 2 4" xfId="6444" xr:uid="{00000000-0005-0000-0000-000027170000}"/>
    <cellStyle name="Note 2 3" xfId="984" xr:uid="{00000000-0005-0000-0000-000028170000}"/>
    <cellStyle name="Note 2 3 10" xfId="5962" xr:uid="{00000000-0005-0000-0000-000029170000}"/>
    <cellStyle name="Note 2 3 10 2" xfId="5963" xr:uid="{00000000-0005-0000-0000-00002A170000}"/>
    <cellStyle name="Note 2 3 10 2 2" xfId="5964" xr:uid="{00000000-0005-0000-0000-00002B170000}"/>
    <cellStyle name="Note 2 3 10 3" xfId="5965" xr:uid="{00000000-0005-0000-0000-00002C170000}"/>
    <cellStyle name="Note 2 3 2" xfId="5966" xr:uid="{00000000-0005-0000-0000-00002D170000}"/>
    <cellStyle name="Note 2 3 2 2" xfId="6503" xr:uid="{00000000-0005-0000-0000-00002E170000}"/>
    <cellStyle name="Note 2 3 3" xfId="5967" xr:uid="{00000000-0005-0000-0000-00002F170000}"/>
    <cellStyle name="Note 2 3 3 2" xfId="6504" xr:uid="{00000000-0005-0000-0000-000030170000}"/>
    <cellStyle name="Note 2 3 4" xfId="5968" xr:uid="{00000000-0005-0000-0000-000031170000}"/>
    <cellStyle name="Note 2 3 4 2" xfId="6505" xr:uid="{00000000-0005-0000-0000-000032170000}"/>
    <cellStyle name="Note 2 3 5" xfId="5969" xr:uid="{00000000-0005-0000-0000-000033170000}"/>
    <cellStyle name="Note 2 3 5 2" xfId="6506" xr:uid="{00000000-0005-0000-0000-000034170000}"/>
    <cellStyle name="Note 2 3 6" xfId="5970" xr:uid="{00000000-0005-0000-0000-000035170000}"/>
    <cellStyle name="Note 2 3 6 2" xfId="6507" xr:uid="{00000000-0005-0000-0000-000036170000}"/>
    <cellStyle name="Note 2 3 7" xfId="5971" xr:uid="{00000000-0005-0000-0000-000037170000}"/>
    <cellStyle name="Note 2 3 7 2" xfId="6508" xr:uid="{00000000-0005-0000-0000-000038170000}"/>
    <cellStyle name="Note 2 3 8" xfId="5972" xr:uid="{00000000-0005-0000-0000-000039170000}"/>
    <cellStyle name="Note 2 3 8 2" xfId="6509" xr:uid="{00000000-0005-0000-0000-00003A170000}"/>
    <cellStyle name="Note 2 3 9" xfId="5973" xr:uid="{00000000-0005-0000-0000-00003B170000}"/>
    <cellStyle name="Note 2 3 9 2" xfId="6510" xr:uid="{00000000-0005-0000-0000-00003C170000}"/>
    <cellStyle name="Note 2 4" xfId="985" xr:uid="{00000000-0005-0000-0000-00003D170000}"/>
    <cellStyle name="Note 2 4 2" xfId="5974" xr:uid="{00000000-0005-0000-0000-00003E170000}"/>
    <cellStyle name="Note 2 4 2 2" xfId="6511" xr:uid="{00000000-0005-0000-0000-00003F170000}"/>
    <cellStyle name="Note 2 4 3" xfId="5975" xr:uid="{00000000-0005-0000-0000-000040170000}"/>
    <cellStyle name="Note 2 4 3 2" xfId="5976" xr:uid="{00000000-0005-0000-0000-000041170000}"/>
    <cellStyle name="Note 2 4 3 2 2" xfId="5977" xr:uid="{00000000-0005-0000-0000-000042170000}"/>
    <cellStyle name="Note 2 4 3 3" xfId="5978" xr:uid="{00000000-0005-0000-0000-000043170000}"/>
    <cellStyle name="Note 2 5" xfId="986" xr:uid="{00000000-0005-0000-0000-000044170000}"/>
    <cellStyle name="Note 2 6" xfId="987" xr:uid="{00000000-0005-0000-0000-000045170000}"/>
    <cellStyle name="Note 2 7" xfId="988" xr:uid="{00000000-0005-0000-0000-000046170000}"/>
    <cellStyle name="Note 2 8" xfId="5979" xr:uid="{00000000-0005-0000-0000-000047170000}"/>
    <cellStyle name="Note 2 8 2" xfId="6512" xr:uid="{00000000-0005-0000-0000-000048170000}"/>
    <cellStyle name="Note 2 9" xfId="5980" xr:uid="{00000000-0005-0000-0000-000049170000}"/>
    <cellStyle name="Note 2 9 2" xfId="6513" xr:uid="{00000000-0005-0000-0000-00004A170000}"/>
    <cellStyle name="Note 2_Blood_21months_EURO" xfId="5981" xr:uid="{00000000-0005-0000-0000-00004B170000}"/>
    <cellStyle name="Note 3" xfId="989" xr:uid="{00000000-0005-0000-0000-00004C170000}"/>
    <cellStyle name="Note 3 2" xfId="990" xr:uid="{00000000-0005-0000-0000-00004D170000}"/>
    <cellStyle name="Note 3 2 2" xfId="5982" xr:uid="{00000000-0005-0000-0000-00004E170000}"/>
    <cellStyle name="Note 3 2 2 2" xfId="6514" xr:uid="{00000000-0005-0000-0000-00004F170000}"/>
    <cellStyle name="Note 3 2 3" xfId="5983" xr:uid="{00000000-0005-0000-0000-000050170000}"/>
    <cellStyle name="Note 3 2 3 2" xfId="6515" xr:uid="{00000000-0005-0000-0000-000051170000}"/>
    <cellStyle name="Note 3 2 4" xfId="5984" xr:uid="{00000000-0005-0000-0000-000052170000}"/>
    <cellStyle name="Note 3 2 4 2" xfId="5985" xr:uid="{00000000-0005-0000-0000-000053170000}"/>
    <cellStyle name="Note 3 2 4 2 2" xfId="5986" xr:uid="{00000000-0005-0000-0000-000054170000}"/>
    <cellStyle name="Note 3 2 4 3" xfId="5987" xr:uid="{00000000-0005-0000-0000-000055170000}"/>
    <cellStyle name="Note 3 3" xfId="991" xr:uid="{00000000-0005-0000-0000-000056170000}"/>
    <cellStyle name="Note 3 3 2" xfId="5988" xr:uid="{00000000-0005-0000-0000-000057170000}"/>
    <cellStyle name="Note 3 3 2 2" xfId="5989" xr:uid="{00000000-0005-0000-0000-000058170000}"/>
    <cellStyle name="Note 3 3 3" xfId="5990" xr:uid="{00000000-0005-0000-0000-000059170000}"/>
    <cellStyle name="Note 3 4" xfId="992" xr:uid="{00000000-0005-0000-0000-00005A170000}"/>
    <cellStyle name="Note 3 5" xfId="993" xr:uid="{00000000-0005-0000-0000-00005B170000}"/>
    <cellStyle name="Note 3 6" xfId="994" xr:uid="{00000000-0005-0000-0000-00005C170000}"/>
    <cellStyle name="Note 3 7" xfId="6445" xr:uid="{00000000-0005-0000-0000-00005D170000}"/>
    <cellStyle name="Note 3_GEO-H-GPIC 3 months budget_ALLdraft" xfId="5991" xr:uid="{00000000-0005-0000-0000-00005E170000}"/>
    <cellStyle name="Note 4" xfId="995" xr:uid="{00000000-0005-0000-0000-00005F170000}"/>
    <cellStyle name="Note 4 2" xfId="996" xr:uid="{00000000-0005-0000-0000-000060170000}"/>
    <cellStyle name="Note 4 2 2" xfId="5992" xr:uid="{00000000-0005-0000-0000-000061170000}"/>
    <cellStyle name="Note 4 2 2 2" xfId="6516" xr:uid="{00000000-0005-0000-0000-000062170000}"/>
    <cellStyle name="Note 4 2 3" xfId="5993" xr:uid="{00000000-0005-0000-0000-000063170000}"/>
    <cellStyle name="Note 4 2 3 2" xfId="6517" xr:uid="{00000000-0005-0000-0000-000064170000}"/>
    <cellStyle name="Note 4 2 4" xfId="5994" xr:uid="{00000000-0005-0000-0000-000065170000}"/>
    <cellStyle name="Note 4 2 4 2" xfId="5995" xr:uid="{00000000-0005-0000-0000-000066170000}"/>
    <cellStyle name="Note 4 2 4 2 2" xfId="5996" xr:uid="{00000000-0005-0000-0000-000067170000}"/>
    <cellStyle name="Note 4 2 4 3" xfId="5997" xr:uid="{00000000-0005-0000-0000-000068170000}"/>
    <cellStyle name="Note 4 3" xfId="997" xr:uid="{00000000-0005-0000-0000-000069170000}"/>
    <cellStyle name="Note 4 3 2" xfId="5998" xr:uid="{00000000-0005-0000-0000-00006A170000}"/>
    <cellStyle name="Note 4 3 2 2" xfId="5999" xr:uid="{00000000-0005-0000-0000-00006B170000}"/>
    <cellStyle name="Note 4 3 3" xfId="6000" xr:uid="{00000000-0005-0000-0000-00006C170000}"/>
    <cellStyle name="Note 4 4" xfId="998" xr:uid="{00000000-0005-0000-0000-00006D170000}"/>
    <cellStyle name="Note 4 5" xfId="999" xr:uid="{00000000-0005-0000-0000-00006E170000}"/>
    <cellStyle name="Note 4 6" xfId="1000" xr:uid="{00000000-0005-0000-0000-00006F170000}"/>
    <cellStyle name="Note 4 7" xfId="6446" xr:uid="{00000000-0005-0000-0000-000070170000}"/>
    <cellStyle name="Note 4_GEO-H-GPIC 3 months budget_ALLdraft" xfId="6001" xr:uid="{00000000-0005-0000-0000-000071170000}"/>
    <cellStyle name="Note 5" xfId="1001" xr:uid="{00000000-0005-0000-0000-000072170000}"/>
    <cellStyle name="Note 5 2" xfId="6002" xr:uid="{00000000-0005-0000-0000-000073170000}"/>
    <cellStyle name="Note 5 2 2" xfId="6003" xr:uid="{00000000-0005-0000-0000-000074170000}"/>
    <cellStyle name="Note 5 2 2 2" xfId="6519" xr:uid="{00000000-0005-0000-0000-000075170000}"/>
    <cellStyle name="Note 5 2 3" xfId="6518" xr:uid="{00000000-0005-0000-0000-000076170000}"/>
    <cellStyle name="Note 5 3" xfId="6004" xr:uid="{00000000-0005-0000-0000-000077170000}"/>
    <cellStyle name="Note 5 3 2" xfId="6520" xr:uid="{00000000-0005-0000-0000-000078170000}"/>
    <cellStyle name="Note 5 4" xfId="6005" xr:uid="{00000000-0005-0000-0000-000079170000}"/>
    <cellStyle name="Note 5 4 2" xfId="6521" xr:uid="{00000000-0005-0000-0000-00007A170000}"/>
    <cellStyle name="Note 5 5" xfId="6006" xr:uid="{00000000-0005-0000-0000-00007B170000}"/>
    <cellStyle name="Note 5 5 2" xfId="6522" xr:uid="{00000000-0005-0000-0000-00007C170000}"/>
    <cellStyle name="Note 5 6" xfId="6007" xr:uid="{00000000-0005-0000-0000-00007D170000}"/>
    <cellStyle name="Note 5 6 2" xfId="6523" xr:uid="{00000000-0005-0000-0000-00007E170000}"/>
    <cellStyle name="Note 5 7" xfId="6008" xr:uid="{00000000-0005-0000-0000-00007F170000}"/>
    <cellStyle name="Note 5 7 2" xfId="6524" xr:uid="{00000000-0005-0000-0000-000080170000}"/>
    <cellStyle name="Note 5 8" xfId="6009" xr:uid="{00000000-0005-0000-0000-000081170000}"/>
    <cellStyle name="Note 5 8 2" xfId="6525" xr:uid="{00000000-0005-0000-0000-000082170000}"/>
    <cellStyle name="Note 5 9" xfId="6447" xr:uid="{00000000-0005-0000-0000-000083170000}"/>
    <cellStyle name="Note 6" xfId="1002" xr:uid="{00000000-0005-0000-0000-000084170000}"/>
    <cellStyle name="Note 6 2" xfId="6010" xr:uid="{00000000-0005-0000-0000-000085170000}"/>
    <cellStyle name="Note 6 2 2" xfId="6011" xr:uid="{00000000-0005-0000-0000-000086170000}"/>
    <cellStyle name="Note 6 2 2 2" xfId="6527" xr:uid="{00000000-0005-0000-0000-000087170000}"/>
    <cellStyle name="Note 6 2 3" xfId="6526" xr:uid="{00000000-0005-0000-0000-000088170000}"/>
    <cellStyle name="Note 6 3" xfId="6012" xr:uid="{00000000-0005-0000-0000-000089170000}"/>
    <cellStyle name="Note 6 3 2" xfId="6528" xr:uid="{00000000-0005-0000-0000-00008A170000}"/>
    <cellStyle name="Note 6 4" xfId="6013" xr:uid="{00000000-0005-0000-0000-00008B170000}"/>
    <cellStyle name="Note 6 4 2" xfId="6529" xr:uid="{00000000-0005-0000-0000-00008C170000}"/>
    <cellStyle name="Note 6 5" xfId="6014" xr:uid="{00000000-0005-0000-0000-00008D170000}"/>
    <cellStyle name="Note 6 5 2" xfId="6530" xr:uid="{00000000-0005-0000-0000-00008E170000}"/>
    <cellStyle name="Note 6 6" xfId="6015" xr:uid="{00000000-0005-0000-0000-00008F170000}"/>
    <cellStyle name="Note 6 6 2" xfId="6531" xr:uid="{00000000-0005-0000-0000-000090170000}"/>
    <cellStyle name="Note 6 7" xfId="6016" xr:uid="{00000000-0005-0000-0000-000091170000}"/>
    <cellStyle name="Note 6 7 2" xfId="6532" xr:uid="{00000000-0005-0000-0000-000092170000}"/>
    <cellStyle name="Note 6 8" xfId="6017" xr:uid="{00000000-0005-0000-0000-000093170000}"/>
    <cellStyle name="Note 6 8 2" xfId="6533" xr:uid="{00000000-0005-0000-0000-000094170000}"/>
    <cellStyle name="Note 6 9" xfId="6448" xr:uid="{00000000-0005-0000-0000-000095170000}"/>
    <cellStyle name="Note 7" xfId="6018" xr:uid="{00000000-0005-0000-0000-000096170000}"/>
    <cellStyle name="Note 7 2" xfId="6019" xr:uid="{00000000-0005-0000-0000-000097170000}"/>
    <cellStyle name="Note 7 2 2" xfId="6534" xr:uid="{00000000-0005-0000-0000-000098170000}"/>
    <cellStyle name="Note 7 3" xfId="6020" xr:uid="{00000000-0005-0000-0000-000099170000}"/>
    <cellStyle name="Note 7 3 2" xfId="6535" xr:uid="{00000000-0005-0000-0000-00009A170000}"/>
    <cellStyle name="Note 7 4" xfId="6021" xr:uid="{00000000-0005-0000-0000-00009B170000}"/>
    <cellStyle name="Note 7 4 2" xfId="6536" xr:uid="{00000000-0005-0000-0000-00009C170000}"/>
    <cellStyle name="Note 7 5" xfId="6022" xr:uid="{00000000-0005-0000-0000-00009D170000}"/>
    <cellStyle name="Note 7 5 2" xfId="6537" xr:uid="{00000000-0005-0000-0000-00009E170000}"/>
    <cellStyle name="Note 7 6" xfId="6023" xr:uid="{00000000-0005-0000-0000-00009F170000}"/>
    <cellStyle name="Note 7 6 2" xfId="6538" xr:uid="{00000000-0005-0000-0000-0000A0170000}"/>
    <cellStyle name="Note 7 7" xfId="6024" xr:uid="{00000000-0005-0000-0000-0000A1170000}"/>
    <cellStyle name="Note 7 7 2" xfId="6539" xr:uid="{00000000-0005-0000-0000-0000A2170000}"/>
    <cellStyle name="Note 7 8" xfId="6025" xr:uid="{00000000-0005-0000-0000-0000A3170000}"/>
    <cellStyle name="Note 7 8 2" xfId="6026" xr:uid="{00000000-0005-0000-0000-0000A4170000}"/>
    <cellStyle name="Note 7 8 2 2" xfId="6027" xr:uid="{00000000-0005-0000-0000-0000A5170000}"/>
    <cellStyle name="Note 7 8 3" xfId="6028" xr:uid="{00000000-0005-0000-0000-0000A6170000}"/>
    <cellStyle name="Note 8" xfId="6029" xr:uid="{00000000-0005-0000-0000-0000A7170000}"/>
    <cellStyle name="Note 8 2" xfId="6030" xr:uid="{00000000-0005-0000-0000-0000A8170000}"/>
    <cellStyle name="Note 8 2 2" xfId="6541" xr:uid="{00000000-0005-0000-0000-0000A9170000}"/>
    <cellStyle name="Note 8 3" xfId="6031" xr:uid="{00000000-0005-0000-0000-0000AA170000}"/>
    <cellStyle name="Note 8 3 2" xfId="6542" xr:uid="{00000000-0005-0000-0000-0000AB170000}"/>
    <cellStyle name="Note 8 4" xfId="6032" xr:uid="{00000000-0005-0000-0000-0000AC170000}"/>
    <cellStyle name="Note 8 4 2" xfId="6543" xr:uid="{00000000-0005-0000-0000-0000AD170000}"/>
    <cellStyle name="Note 8 5" xfId="6033" xr:uid="{00000000-0005-0000-0000-0000AE170000}"/>
    <cellStyle name="Note 8 5 2" xfId="6544" xr:uid="{00000000-0005-0000-0000-0000AF170000}"/>
    <cellStyle name="Note 8 6" xfId="6034" xr:uid="{00000000-0005-0000-0000-0000B0170000}"/>
    <cellStyle name="Note 8 6 2" xfId="6545" xr:uid="{00000000-0005-0000-0000-0000B1170000}"/>
    <cellStyle name="Note 8 7" xfId="6540" xr:uid="{00000000-0005-0000-0000-0000B2170000}"/>
    <cellStyle name="Note 9" xfId="6035" xr:uid="{00000000-0005-0000-0000-0000B3170000}"/>
    <cellStyle name="Note 9 2" xfId="6036" xr:uid="{00000000-0005-0000-0000-0000B4170000}"/>
    <cellStyle name="Note 9 2 2" xfId="6547" xr:uid="{00000000-0005-0000-0000-0000B5170000}"/>
    <cellStyle name="Note 9 3" xfId="6037" xr:uid="{00000000-0005-0000-0000-0000B6170000}"/>
    <cellStyle name="Note 9 3 2" xfId="6548" xr:uid="{00000000-0005-0000-0000-0000B7170000}"/>
    <cellStyle name="Note 9 4" xfId="6038" xr:uid="{00000000-0005-0000-0000-0000B8170000}"/>
    <cellStyle name="Note 9 4 2" xfId="6549" xr:uid="{00000000-0005-0000-0000-0000B9170000}"/>
    <cellStyle name="Note 9 5" xfId="6039" xr:uid="{00000000-0005-0000-0000-0000BA170000}"/>
    <cellStyle name="Note 9 5 2" xfId="6550" xr:uid="{00000000-0005-0000-0000-0000BB170000}"/>
    <cellStyle name="Note 9 6" xfId="6040" xr:uid="{00000000-0005-0000-0000-0000BC170000}"/>
    <cellStyle name="Note 9 6 2" xfId="6551" xr:uid="{00000000-0005-0000-0000-0000BD170000}"/>
    <cellStyle name="Note 9 7" xfId="6546" xr:uid="{00000000-0005-0000-0000-0000BE170000}"/>
    <cellStyle name="Output 2" xfId="1003" xr:uid="{00000000-0005-0000-0000-0000BF170000}"/>
    <cellStyle name="Output 2 10" xfId="6041" xr:uid="{00000000-0005-0000-0000-0000C0170000}"/>
    <cellStyle name="Output 2 10 2" xfId="6552" xr:uid="{00000000-0005-0000-0000-0000C1170000}"/>
    <cellStyle name="Output 2 10 3" xfId="6636" xr:uid="{00000000-0005-0000-0000-0000C2170000}"/>
    <cellStyle name="Output 2 11" xfId="6449" xr:uid="{00000000-0005-0000-0000-0000C3170000}"/>
    <cellStyle name="Output 2 12" xfId="6623" xr:uid="{00000000-0005-0000-0000-0000C4170000}"/>
    <cellStyle name="Output 2 2" xfId="1004" xr:uid="{00000000-0005-0000-0000-0000C5170000}"/>
    <cellStyle name="Output 2 2 2" xfId="6450" xr:uid="{00000000-0005-0000-0000-0000C6170000}"/>
    <cellStyle name="Output 2 2 3" xfId="6624" xr:uid="{00000000-0005-0000-0000-0000C7170000}"/>
    <cellStyle name="Output 2 3" xfId="6042" xr:uid="{00000000-0005-0000-0000-0000C8170000}"/>
    <cellStyle name="Output 2 3 10" xfId="6637" xr:uid="{00000000-0005-0000-0000-0000C9170000}"/>
    <cellStyle name="Output 2 3 2" xfId="6043" xr:uid="{00000000-0005-0000-0000-0000CA170000}"/>
    <cellStyle name="Output 2 3 2 2" xfId="6554" xr:uid="{00000000-0005-0000-0000-0000CB170000}"/>
    <cellStyle name="Output 2 3 2 3" xfId="6638" xr:uid="{00000000-0005-0000-0000-0000CC170000}"/>
    <cellStyle name="Output 2 3 3" xfId="6044" xr:uid="{00000000-0005-0000-0000-0000CD170000}"/>
    <cellStyle name="Output 2 3 3 2" xfId="6555" xr:uid="{00000000-0005-0000-0000-0000CE170000}"/>
    <cellStyle name="Output 2 3 3 3" xfId="6639" xr:uid="{00000000-0005-0000-0000-0000CF170000}"/>
    <cellStyle name="Output 2 3 4" xfId="6045" xr:uid="{00000000-0005-0000-0000-0000D0170000}"/>
    <cellStyle name="Output 2 3 4 2" xfId="6556" xr:uid="{00000000-0005-0000-0000-0000D1170000}"/>
    <cellStyle name="Output 2 3 4 3" xfId="6640" xr:uid="{00000000-0005-0000-0000-0000D2170000}"/>
    <cellStyle name="Output 2 3 5" xfId="6046" xr:uid="{00000000-0005-0000-0000-0000D3170000}"/>
    <cellStyle name="Output 2 3 5 2" xfId="6557" xr:uid="{00000000-0005-0000-0000-0000D4170000}"/>
    <cellStyle name="Output 2 3 5 3" xfId="6641" xr:uid="{00000000-0005-0000-0000-0000D5170000}"/>
    <cellStyle name="Output 2 3 6" xfId="6047" xr:uid="{00000000-0005-0000-0000-0000D6170000}"/>
    <cellStyle name="Output 2 3 6 2" xfId="6558" xr:uid="{00000000-0005-0000-0000-0000D7170000}"/>
    <cellStyle name="Output 2 3 6 3" xfId="6642" xr:uid="{00000000-0005-0000-0000-0000D8170000}"/>
    <cellStyle name="Output 2 3 7" xfId="6048" xr:uid="{00000000-0005-0000-0000-0000D9170000}"/>
    <cellStyle name="Output 2 3 7 2" xfId="6559" xr:uid="{00000000-0005-0000-0000-0000DA170000}"/>
    <cellStyle name="Output 2 3 7 3" xfId="6643" xr:uid="{00000000-0005-0000-0000-0000DB170000}"/>
    <cellStyle name="Output 2 3 8" xfId="6049" xr:uid="{00000000-0005-0000-0000-0000DC170000}"/>
    <cellStyle name="Output 2 3 8 2" xfId="6560" xr:uid="{00000000-0005-0000-0000-0000DD170000}"/>
    <cellStyle name="Output 2 3 8 3" xfId="6644" xr:uid="{00000000-0005-0000-0000-0000DE170000}"/>
    <cellStyle name="Output 2 3 9" xfId="6553" xr:uid="{00000000-0005-0000-0000-0000DF170000}"/>
    <cellStyle name="Output 2 4" xfId="6050" xr:uid="{00000000-0005-0000-0000-0000E0170000}"/>
    <cellStyle name="Output 2 4 2" xfId="6561" xr:uid="{00000000-0005-0000-0000-0000E1170000}"/>
    <cellStyle name="Output 2 4 3" xfId="6645" xr:uid="{00000000-0005-0000-0000-0000E2170000}"/>
    <cellStyle name="Output 2 5" xfId="6051" xr:uid="{00000000-0005-0000-0000-0000E3170000}"/>
    <cellStyle name="Output 2 5 2" xfId="6562" xr:uid="{00000000-0005-0000-0000-0000E4170000}"/>
    <cellStyle name="Output 2 5 3" xfId="6646" xr:uid="{00000000-0005-0000-0000-0000E5170000}"/>
    <cellStyle name="Output 2 6" xfId="6052" xr:uid="{00000000-0005-0000-0000-0000E6170000}"/>
    <cellStyle name="Output 2 6 2" xfId="6563" xr:uid="{00000000-0005-0000-0000-0000E7170000}"/>
    <cellStyle name="Output 2 6 3" xfId="6647" xr:uid="{00000000-0005-0000-0000-0000E8170000}"/>
    <cellStyle name="Output 2 7" xfId="6053" xr:uid="{00000000-0005-0000-0000-0000E9170000}"/>
    <cellStyle name="Output 2 7 2" xfId="6564" xr:uid="{00000000-0005-0000-0000-0000EA170000}"/>
    <cellStyle name="Output 2 7 3" xfId="6648" xr:uid="{00000000-0005-0000-0000-0000EB170000}"/>
    <cellStyle name="Output 2 8" xfId="6054" xr:uid="{00000000-0005-0000-0000-0000EC170000}"/>
    <cellStyle name="Output 2 8 2" xfId="6565" xr:uid="{00000000-0005-0000-0000-0000ED170000}"/>
    <cellStyle name="Output 2 8 3" xfId="6649" xr:uid="{00000000-0005-0000-0000-0000EE170000}"/>
    <cellStyle name="Output 2 9" xfId="6055" xr:uid="{00000000-0005-0000-0000-0000EF170000}"/>
    <cellStyle name="Output 2 9 2" xfId="6566" xr:uid="{00000000-0005-0000-0000-0000F0170000}"/>
    <cellStyle name="Output 2 9 3" xfId="6650" xr:uid="{00000000-0005-0000-0000-0000F1170000}"/>
    <cellStyle name="Output 2_Blood_21months_EURO" xfId="6056" xr:uid="{00000000-0005-0000-0000-0000F2170000}"/>
    <cellStyle name="Output 3" xfId="1005" xr:uid="{00000000-0005-0000-0000-0000F3170000}"/>
    <cellStyle name="Output 3 2" xfId="6057" xr:uid="{00000000-0005-0000-0000-0000F4170000}"/>
    <cellStyle name="Output 3 2 2" xfId="6567" xr:uid="{00000000-0005-0000-0000-0000F5170000}"/>
    <cellStyle name="Output 3 2 3" xfId="6651" xr:uid="{00000000-0005-0000-0000-0000F6170000}"/>
    <cellStyle name="Output 3 3" xfId="6451" xr:uid="{00000000-0005-0000-0000-0000F7170000}"/>
    <cellStyle name="Output 3 4" xfId="6625" xr:uid="{00000000-0005-0000-0000-0000F8170000}"/>
    <cellStyle name="Output 3_GEO-H-GPIC 3 months budget_ALLdraft" xfId="6058" xr:uid="{00000000-0005-0000-0000-0000F9170000}"/>
    <cellStyle name="Output 4" xfId="1006" xr:uid="{00000000-0005-0000-0000-0000FA170000}"/>
    <cellStyle name="Output 4 2" xfId="6059" xr:uid="{00000000-0005-0000-0000-0000FB170000}"/>
    <cellStyle name="Output 4 2 2" xfId="6568" xr:uid="{00000000-0005-0000-0000-0000FC170000}"/>
    <cellStyle name="Output 4 2 3" xfId="6652" xr:uid="{00000000-0005-0000-0000-0000FD170000}"/>
    <cellStyle name="Output 4 3" xfId="6452" xr:uid="{00000000-0005-0000-0000-0000FE170000}"/>
    <cellStyle name="Output 4 4" xfId="6626" xr:uid="{00000000-0005-0000-0000-0000FF170000}"/>
    <cellStyle name="Output 4_GEO-H-GPIC 3 months budget_ALLdraft" xfId="6060" xr:uid="{00000000-0005-0000-0000-000000180000}"/>
    <cellStyle name="Output 5" xfId="1007" xr:uid="{00000000-0005-0000-0000-000001180000}"/>
    <cellStyle name="Output 5 2" xfId="6453" xr:uid="{00000000-0005-0000-0000-000002180000}"/>
    <cellStyle name="Output 5 3" xfId="6627" xr:uid="{00000000-0005-0000-0000-000003180000}"/>
    <cellStyle name="Output 6" xfId="1008" xr:uid="{00000000-0005-0000-0000-000004180000}"/>
    <cellStyle name="Output 6 2" xfId="6061" xr:uid="{00000000-0005-0000-0000-000005180000}"/>
    <cellStyle name="Output 6 2 2" xfId="6569" xr:uid="{00000000-0005-0000-0000-000006180000}"/>
    <cellStyle name="Output 6 2 3" xfId="6653" xr:uid="{00000000-0005-0000-0000-000007180000}"/>
    <cellStyle name="Output 6 3" xfId="6454" xr:uid="{00000000-0005-0000-0000-000008180000}"/>
    <cellStyle name="Output 6 4" xfId="6628" xr:uid="{00000000-0005-0000-0000-000009180000}"/>
    <cellStyle name="Output 7" xfId="1009" xr:uid="{00000000-0005-0000-0000-00000A180000}"/>
    <cellStyle name="Output 7 2" xfId="6062" xr:uid="{00000000-0005-0000-0000-00000B180000}"/>
    <cellStyle name="Output 7 2 2" xfId="6570" xr:uid="{00000000-0005-0000-0000-00000C180000}"/>
    <cellStyle name="Output 7 2 3" xfId="6654" xr:uid="{00000000-0005-0000-0000-00000D180000}"/>
    <cellStyle name="Output 7 3" xfId="6455" xr:uid="{00000000-0005-0000-0000-00000E180000}"/>
    <cellStyle name="Output 7 4" xfId="6629" xr:uid="{00000000-0005-0000-0000-00000F180000}"/>
    <cellStyle name="Output 8" xfId="22" xr:uid="{00000000-0005-0000-0000-000010180000}"/>
    <cellStyle name="Output 9" xfId="6417" xr:uid="{00000000-0005-0000-0000-000011180000}"/>
    <cellStyle name="Percent" xfId="3" builtinId="5"/>
    <cellStyle name="Percent 10" xfId="1010" xr:uid="{00000000-0005-0000-0000-000013180000}"/>
    <cellStyle name="Percent 11" xfId="1011" xr:uid="{00000000-0005-0000-0000-000014180000}"/>
    <cellStyle name="Percent 11 2" xfId="6063" xr:uid="{00000000-0005-0000-0000-000015180000}"/>
    <cellStyle name="Percent 11 2 2" xfId="6064" xr:uid="{00000000-0005-0000-0000-000016180000}"/>
    <cellStyle name="Percent 11 3" xfId="6065" xr:uid="{00000000-0005-0000-0000-000017180000}"/>
    <cellStyle name="Percent 12" xfId="1092" xr:uid="{00000000-0005-0000-0000-000018180000}"/>
    <cellStyle name="Percent 2" xfId="56" xr:uid="{00000000-0005-0000-0000-000019180000}"/>
    <cellStyle name="Percent 2 2" xfId="1012" xr:uid="{00000000-0005-0000-0000-00001A180000}"/>
    <cellStyle name="Percent 2 2 10" xfId="6066" xr:uid="{00000000-0005-0000-0000-00001B180000}"/>
    <cellStyle name="Percent 2 2 11" xfId="6067" xr:uid="{00000000-0005-0000-0000-00001C180000}"/>
    <cellStyle name="Percent 2 2 12" xfId="6068" xr:uid="{00000000-0005-0000-0000-00001D180000}"/>
    <cellStyle name="Percent 2 2 2" xfId="1013" xr:uid="{00000000-0005-0000-0000-00001E180000}"/>
    <cellStyle name="Percent 2 2 2 2" xfId="6069" xr:uid="{00000000-0005-0000-0000-00001F180000}"/>
    <cellStyle name="Percent 2 2 2 3" xfId="6070" xr:uid="{00000000-0005-0000-0000-000020180000}"/>
    <cellStyle name="Percent 2 2 3" xfId="1014" xr:uid="{00000000-0005-0000-0000-000021180000}"/>
    <cellStyle name="Percent 2 2 4" xfId="6071" xr:uid="{00000000-0005-0000-0000-000022180000}"/>
    <cellStyle name="Percent 2 2 5" xfId="6072" xr:uid="{00000000-0005-0000-0000-000023180000}"/>
    <cellStyle name="Percent 2 2 6" xfId="6073" xr:uid="{00000000-0005-0000-0000-000024180000}"/>
    <cellStyle name="Percent 2 2 7" xfId="6074" xr:uid="{00000000-0005-0000-0000-000025180000}"/>
    <cellStyle name="Percent 2 2 8" xfId="6075" xr:uid="{00000000-0005-0000-0000-000026180000}"/>
    <cellStyle name="Percent 2 2 9" xfId="6076" xr:uid="{00000000-0005-0000-0000-000027180000}"/>
    <cellStyle name="Percent 2 3" xfId="1015" xr:uid="{00000000-0005-0000-0000-000028180000}"/>
    <cellStyle name="Percent 2 3 2" xfId="6077" xr:uid="{00000000-0005-0000-0000-000029180000}"/>
    <cellStyle name="Percent 2 3 3" xfId="6078" xr:uid="{00000000-0005-0000-0000-00002A180000}"/>
    <cellStyle name="Percent 2 3 4" xfId="6079" xr:uid="{00000000-0005-0000-0000-00002B180000}"/>
    <cellStyle name="Percent 2 4" xfId="1016" xr:uid="{00000000-0005-0000-0000-00002C180000}"/>
    <cellStyle name="Percent 2 4 2" xfId="1017" xr:uid="{00000000-0005-0000-0000-00002D180000}"/>
    <cellStyle name="Percent 2 4 3" xfId="6080" xr:uid="{00000000-0005-0000-0000-00002E180000}"/>
    <cellStyle name="Percent 2 4 4" xfId="6081" xr:uid="{00000000-0005-0000-0000-00002F180000}"/>
    <cellStyle name="Percent 2 5" xfId="1018" xr:uid="{00000000-0005-0000-0000-000030180000}"/>
    <cellStyle name="Percent 2 5 2" xfId="1019" xr:uid="{00000000-0005-0000-0000-000031180000}"/>
    <cellStyle name="Percent 2 5 3" xfId="6082" xr:uid="{00000000-0005-0000-0000-000032180000}"/>
    <cellStyle name="Percent 2 5 4" xfId="6083" xr:uid="{00000000-0005-0000-0000-000033180000}"/>
    <cellStyle name="Percent 2 6" xfId="1020" xr:uid="{00000000-0005-0000-0000-000034180000}"/>
    <cellStyle name="Percent 2 6 2" xfId="6084" xr:uid="{00000000-0005-0000-0000-000035180000}"/>
    <cellStyle name="Percent 2 6 3" xfId="6085" xr:uid="{00000000-0005-0000-0000-000036180000}"/>
    <cellStyle name="Percent 2 7" xfId="6086" xr:uid="{00000000-0005-0000-0000-000037180000}"/>
    <cellStyle name="Percent 2 8" xfId="6087" xr:uid="{00000000-0005-0000-0000-000038180000}"/>
    <cellStyle name="Percent 2 9" xfId="6088" xr:uid="{00000000-0005-0000-0000-000039180000}"/>
    <cellStyle name="Percent 3" xfId="1021" xr:uid="{00000000-0005-0000-0000-00003A180000}"/>
    <cellStyle name="Percent 3 2" xfId="1022" xr:uid="{00000000-0005-0000-0000-00003B180000}"/>
    <cellStyle name="Percent 3 2 2" xfId="1023" xr:uid="{00000000-0005-0000-0000-00003C180000}"/>
    <cellStyle name="Percent 3 2 3" xfId="1024" xr:uid="{00000000-0005-0000-0000-00003D180000}"/>
    <cellStyle name="Percent 3 2 3 2" xfId="1025" xr:uid="{00000000-0005-0000-0000-00003E180000}"/>
    <cellStyle name="Percent 3 2 3 2 2" xfId="6089" xr:uid="{00000000-0005-0000-0000-00003F180000}"/>
    <cellStyle name="Percent 3 2 3 2 2 2" xfId="6090" xr:uid="{00000000-0005-0000-0000-000040180000}"/>
    <cellStyle name="Percent 3 2 3 2 3" xfId="6091" xr:uid="{00000000-0005-0000-0000-000041180000}"/>
    <cellStyle name="Percent 3 2 3 3" xfId="6092" xr:uid="{00000000-0005-0000-0000-000042180000}"/>
    <cellStyle name="Percent 3 2 3 3 2" xfId="6093" xr:uid="{00000000-0005-0000-0000-000043180000}"/>
    <cellStyle name="Percent 3 2 3 4" xfId="6094" xr:uid="{00000000-0005-0000-0000-000044180000}"/>
    <cellStyle name="Percent 3 2 4" xfId="1026" xr:uid="{00000000-0005-0000-0000-000045180000}"/>
    <cellStyle name="Percent 3 2 4 2" xfId="1027" xr:uid="{00000000-0005-0000-0000-000046180000}"/>
    <cellStyle name="Percent 3 2 4 2 2" xfId="6095" xr:uid="{00000000-0005-0000-0000-000047180000}"/>
    <cellStyle name="Percent 3 2 4 2 2 2" xfId="6096" xr:uid="{00000000-0005-0000-0000-000048180000}"/>
    <cellStyle name="Percent 3 2 4 2 3" xfId="6097" xr:uid="{00000000-0005-0000-0000-000049180000}"/>
    <cellStyle name="Percent 3 2 4 3" xfId="6098" xr:uid="{00000000-0005-0000-0000-00004A180000}"/>
    <cellStyle name="Percent 3 2 4 3 2" xfId="6099" xr:uid="{00000000-0005-0000-0000-00004B180000}"/>
    <cellStyle name="Percent 3 2 4 4" xfId="6100" xr:uid="{00000000-0005-0000-0000-00004C180000}"/>
    <cellStyle name="Percent 3 2 5" xfId="1028" xr:uid="{00000000-0005-0000-0000-00004D180000}"/>
    <cellStyle name="Percent 3 2 5 2" xfId="6101" xr:uid="{00000000-0005-0000-0000-00004E180000}"/>
    <cellStyle name="Percent 3 2 5 2 2" xfId="6102" xr:uid="{00000000-0005-0000-0000-00004F180000}"/>
    <cellStyle name="Percent 3 2 5 3" xfId="6103" xr:uid="{00000000-0005-0000-0000-000050180000}"/>
    <cellStyle name="Percent 3 2 6" xfId="6104" xr:uid="{00000000-0005-0000-0000-000051180000}"/>
    <cellStyle name="Percent 3 2 7" xfId="6105" xr:uid="{00000000-0005-0000-0000-000052180000}"/>
    <cellStyle name="Percent 3 2 7 2" xfId="6106" xr:uid="{00000000-0005-0000-0000-000053180000}"/>
    <cellStyle name="Percent 3 2 7 2 2" xfId="6107" xr:uid="{00000000-0005-0000-0000-000054180000}"/>
    <cellStyle name="Percent 3 2 7 3" xfId="6108" xr:uid="{00000000-0005-0000-0000-000055180000}"/>
    <cellStyle name="Percent 3 3" xfId="1029" xr:uid="{00000000-0005-0000-0000-000056180000}"/>
    <cellStyle name="Percent 3 3 2" xfId="1030" xr:uid="{00000000-0005-0000-0000-000057180000}"/>
    <cellStyle name="Percent 3 3 3" xfId="6109" xr:uid="{00000000-0005-0000-0000-000058180000}"/>
    <cellStyle name="Percent 3 4" xfId="1031" xr:uid="{00000000-0005-0000-0000-000059180000}"/>
    <cellStyle name="Percent 3 4 2" xfId="6110" xr:uid="{00000000-0005-0000-0000-00005A180000}"/>
    <cellStyle name="Percent 3 4 3" xfId="6111" xr:uid="{00000000-0005-0000-0000-00005B180000}"/>
    <cellStyle name="Percent 3 4 4" xfId="6112" xr:uid="{00000000-0005-0000-0000-00005C180000}"/>
    <cellStyle name="Percent 3 4 4 2" xfId="6113" xr:uid="{00000000-0005-0000-0000-00005D180000}"/>
    <cellStyle name="Percent 3 4 4 2 2" xfId="6114" xr:uid="{00000000-0005-0000-0000-00005E180000}"/>
    <cellStyle name="Percent 3 4 4 3" xfId="6115" xr:uid="{00000000-0005-0000-0000-00005F180000}"/>
    <cellStyle name="Percent 3 5" xfId="1032" xr:uid="{00000000-0005-0000-0000-000060180000}"/>
    <cellStyle name="Percent 3 5 2" xfId="6116" xr:uid="{00000000-0005-0000-0000-000061180000}"/>
    <cellStyle name="Percent 3 5 3" xfId="6117" xr:uid="{00000000-0005-0000-0000-000062180000}"/>
    <cellStyle name="Percent 3 5 4" xfId="6118" xr:uid="{00000000-0005-0000-0000-000063180000}"/>
    <cellStyle name="Percent 3 5 4 2" xfId="6119" xr:uid="{00000000-0005-0000-0000-000064180000}"/>
    <cellStyle name="Percent 3 5 5" xfId="6120" xr:uid="{00000000-0005-0000-0000-000065180000}"/>
    <cellStyle name="Percent 3 6" xfId="1033" xr:uid="{00000000-0005-0000-0000-000066180000}"/>
    <cellStyle name="Percent 3 6 2" xfId="6121" xr:uid="{00000000-0005-0000-0000-000067180000}"/>
    <cellStyle name="Percent 3 6 2 2" xfId="6122" xr:uid="{00000000-0005-0000-0000-000068180000}"/>
    <cellStyle name="Percent 3 6 2 2 2" xfId="6123" xr:uid="{00000000-0005-0000-0000-000069180000}"/>
    <cellStyle name="Percent 3 6 2 3" xfId="6124" xr:uid="{00000000-0005-0000-0000-00006A180000}"/>
    <cellStyle name="Percent 3 7" xfId="1034" xr:uid="{00000000-0005-0000-0000-00006B180000}"/>
    <cellStyle name="Percent 3 8" xfId="1035" xr:uid="{00000000-0005-0000-0000-00006C180000}"/>
    <cellStyle name="Percent 4" xfId="1036" xr:uid="{00000000-0005-0000-0000-00006D180000}"/>
    <cellStyle name="Percent 4 2" xfId="1037" xr:uid="{00000000-0005-0000-0000-00006E180000}"/>
    <cellStyle name="Percent 4 2 2" xfId="6125" xr:uid="{00000000-0005-0000-0000-00006F180000}"/>
    <cellStyle name="Percent 4 2 3" xfId="6126" xr:uid="{00000000-0005-0000-0000-000070180000}"/>
    <cellStyle name="Percent 4 2 4" xfId="6127" xr:uid="{00000000-0005-0000-0000-000071180000}"/>
    <cellStyle name="Percent 4 2 4 2" xfId="6128" xr:uid="{00000000-0005-0000-0000-000072180000}"/>
    <cellStyle name="Percent 4 2 5" xfId="6129" xr:uid="{00000000-0005-0000-0000-000073180000}"/>
    <cellStyle name="Percent 4 3" xfId="1038" xr:uid="{00000000-0005-0000-0000-000074180000}"/>
    <cellStyle name="Percent 4 3 2" xfId="6130" xr:uid="{00000000-0005-0000-0000-000075180000}"/>
    <cellStyle name="Percent 4 3 2 2" xfId="6131" xr:uid="{00000000-0005-0000-0000-000076180000}"/>
    <cellStyle name="Percent 4 3 3" xfId="6132" xr:uid="{00000000-0005-0000-0000-000077180000}"/>
    <cellStyle name="Percent 4 4" xfId="1039" xr:uid="{00000000-0005-0000-0000-000078180000}"/>
    <cellStyle name="Percent 4 4 2" xfId="6133" xr:uid="{00000000-0005-0000-0000-000079180000}"/>
    <cellStyle name="Percent 4 4 2 2" xfId="6134" xr:uid="{00000000-0005-0000-0000-00007A180000}"/>
    <cellStyle name="Percent 4 4 3" xfId="6135" xr:uid="{00000000-0005-0000-0000-00007B180000}"/>
    <cellStyle name="Percent 4 5" xfId="1040" xr:uid="{00000000-0005-0000-0000-00007C180000}"/>
    <cellStyle name="Percent 4 5 2" xfId="6136" xr:uid="{00000000-0005-0000-0000-00007D180000}"/>
    <cellStyle name="Percent 4 5 2 2" xfId="6137" xr:uid="{00000000-0005-0000-0000-00007E180000}"/>
    <cellStyle name="Percent 4 5 3" xfId="6138" xr:uid="{00000000-0005-0000-0000-00007F180000}"/>
    <cellStyle name="Percent 4 6" xfId="1041" xr:uid="{00000000-0005-0000-0000-000080180000}"/>
    <cellStyle name="Percent 4 6 2" xfId="6139" xr:uid="{00000000-0005-0000-0000-000081180000}"/>
    <cellStyle name="Percent 4 6 2 2" xfId="6140" xr:uid="{00000000-0005-0000-0000-000082180000}"/>
    <cellStyle name="Percent 4 6 3" xfId="6141" xr:uid="{00000000-0005-0000-0000-000083180000}"/>
    <cellStyle name="Percent 4 7" xfId="6142" xr:uid="{00000000-0005-0000-0000-000084180000}"/>
    <cellStyle name="Percent 5" xfId="1042" xr:uid="{00000000-0005-0000-0000-000085180000}"/>
    <cellStyle name="Percent 5 2" xfId="6143" xr:uid="{00000000-0005-0000-0000-000086180000}"/>
    <cellStyle name="Percent 5 2 2" xfId="6144" xr:uid="{00000000-0005-0000-0000-000087180000}"/>
    <cellStyle name="Percent 5 3" xfId="6145" xr:uid="{00000000-0005-0000-0000-000088180000}"/>
    <cellStyle name="Percent 6" xfId="1043" xr:uid="{00000000-0005-0000-0000-000089180000}"/>
    <cellStyle name="Percent 6 2" xfId="6146" xr:uid="{00000000-0005-0000-0000-00008A180000}"/>
    <cellStyle name="Percent 7" xfId="1044" xr:uid="{00000000-0005-0000-0000-00008B180000}"/>
    <cellStyle name="Percent 7 2" xfId="1045" xr:uid="{00000000-0005-0000-0000-00008C180000}"/>
    <cellStyle name="Percent 7 2 2" xfId="1046" xr:uid="{00000000-0005-0000-0000-00008D180000}"/>
    <cellStyle name="Percent 7 2 2 2" xfId="1047" xr:uid="{00000000-0005-0000-0000-00008E180000}"/>
    <cellStyle name="Percent 7 2 2 2 2" xfId="6147" xr:uid="{00000000-0005-0000-0000-00008F180000}"/>
    <cellStyle name="Percent 7 2 2 2 2 2" xfId="6148" xr:uid="{00000000-0005-0000-0000-000090180000}"/>
    <cellStyle name="Percent 7 2 2 2 3" xfId="6149" xr:uid="{00000000-0005-0000-0000-000091180000}"/>
    <cellStyle name="Percent 7 2 2 3" xfId="6150" xr:uid="{00000000-0005-0000-0000-000092180000}"/>
    <cellStyle name="Percent 7 2 2 3 2" xfId="6151" xr:uid="{00000000-0005-0000-0000-000093180000}"/>
    <cellStyle name="Percent 7 2 2 4" xfId="6152" xr:uid="{00000000-0005-0000-0000-000094180000}"/>
    <cellStyle name="Percent 7 2 3" xfId="1048" xr:uid="{00000000-0005-0000-0000-000095180000}"/>
    <cellStyle name="Percent 7 2 3 2" xfId="1049" xr:uid="{00000000-0005-0000-0000-000096180000}"/>
    <cellStyle name="Percent 7 2 3 2 2" xfId="6153" xr:uid="{00000000-0005-0000-0000-000097180000}"/>
    <cellStyle name="Percent 7 2 3 2 2 2" xfId="6154" xr:uid="{00000000-0005-0000-0000-000098180000}"/>
    <cellStyle name="Percent 7 2 3 2 3" xfId="6155" xr:uid="{00000000-0005-0000-0000-000099180000}"/>
    <cellStyle name="Percent 7 2 3 3" xfId="6156" xr:uid="{00000000-0005-0000-0000-00009A180000}"/>
    <cellStyle name="Percent 7 2 3 3 2" xfId="6157" xr:uid="{00000000-0005-0000-0000-00009B180000}"/>
    <cellStyle name="Percent 7 2 3 4" xfId="6158" xr:uid="{00000000-0005-0000-0000-00009C180000}"/>
    <cellStyle name="Percent 7 2 4" xfId="1050" xr:uid="{00000000-0005-0000-0000-00009D180000}"/>
    <cellStyle name="Percent 7 2 4 2" xfId="6159" xr:uid="{00000000-0005-0000-0000-00009E180000}"/>
    <cellStyle name="Percent 7 2 4 2 2" xfId="6160" xr:uid="{00000000-0005-0000-0000-00009F180000}"/>
    <cellStyle name="Percent 7 2 4 3" xfId="6161" xr:uid="{00000000-0005-0000-0000-0000A0180000}"/>
    <cellStyle name="Percent 7 2 5" xfId="6162" xr:uid="{00000000-0005-0000-0000-0000A1180000}"/>
    <cellStyle name="Percent 7 2 5 2" xfId="6163" xr:uid="{00000000-0005-0000-0000-0000A2180000}"/>
    <cellStyle name="Percent 7 2 6" xfId="6164" xr:uid="{00000000-0005-0000-0000-0000A3180000}"/>
    <cellStyle name="Percent 7 3" xfId="1051" xr:uid="{00000000-0005-0000-0000-0000A4180000}"/>
    <cellStyle name="Percent 7 3 2" xfId="1052" xr:uid="{00000000-0005-0000-0000-0000A5180000}"/>
    <cellStyle name="Percent 7 3 2 2" xfId="1053" xr:uid="{00000000-0005-0000-0000-0000A6180000}"/>
    <cellStyle name="Percent 7 3 2 2 2" xfId="6165" xr:uid="{00000000-0005-0000-0000-0000A7180000}"/>
    <cellStyle name="Percent 7 3 2 2 2 2" xfId="6166" xr:uid="{00000000-0005-0000-0000-0000A8180000}"/>
    <cellStyle name="Percent 7 3 2 2 3" xfId="6167" xr:uid="{00000000-0005-0000-0000-0000A9180000}"/>
    <cellStyle name="Percent 7 3 2 3" xfId="6168" xr:uid="{00000000-0005-0000-0000-0000AA180000}"/>
    <cellStyle name="Percent 7 3 2 3 2" xfId="6169" xr:uid="{00000000-0005-0000-0000-0000AB180000}"/>
    <cellStyle name="Percent 7 3 2 4" xfId="6170" xr:uid="{00000000-0005-0000-0000-0000AC180000}"/>
    <cellStyle name="Percent 7 3 3" xfId="1054" xr:uid="{00000000-0005-0000-0000-0000AD180000}"/>
    <cellStyle name="Percent 7 3 3 2" xfId="1055" xr:uid="{00000000-0005-0000-0000-0000AE180000}"/>
    <cellStyle name="Percent 7 3 3 2 2" xfId="6171" xr:uid="{00000000-0005-0000-0000-0000AF180000}"/>
    <cellStyle name="Percent 7 3 3 2 2 2" xfId="6172" xr:uid="{00000000-0005-0000-0000-0000B0180000}"/>
    <cellStyle name="Percent 7 3 3 2 3" xfId="6173" xr:uid="{00000000-0005-0000-0000-0000B1180000}"/>
    <cellStyle name="Percent 7 3 3 3" xfId="6174" xr:uid="{00000000-0005-0000-0000-0000B2180000}"/>
    <cellStyle name="Percent 7 3 3 3 2" xfId="6175" xr:uid="{00000000-0005-0000-0000-0000B3180000}"/>
    <cellStyle name="Percent 7 3 3 4" xfId="6176" xr:uid="{00000000-0005-0000-0000-0000B4180000}"/>
    <cellStyle name="Percent 7 3 4" xfId="1056" xr:uid="{00000000-0005-0000-0000-0000B5180000}"/>
    <cellStyle name="Percent 7 3 4 2" xfId="6177" xr:uid="{00000000-0005-0000-0000-0000B6180000}"/>
    <cellStyle name="Percent 7 3 4 2 2" xfId="6178" xr:uid="{00000000-0005-0000-0000-0000B7180000}"/>
    <cellStyle name="Percent 7 3 4 3" xfId="6179" xr:uid="{00000000-0005-0000-0000-0000B8180000}"/>
    <cellStyle name="Percent 7 3 5" xfId="6180" xr:uid="{00000000-0005-0000-0000-0000B9180000}"/>
    <cellStyle name="Percent 7 3 5 2" xfId="6181" xr:uid="{00000000-0005-0000-0000-0000BA180000}"/>
    <cellStyle name="Percent 7 3 6" xfId="6182" xr:uid="{00000000-0005-0000-0000-0000BB180000}"/>
    <cellStyle name="Percent 7 4" xfId="1057" xr:uid="{00000000-0005-0000-0000-0000BC180000}"/>
    <cellStyle name="Percent 7 4 2" xfId="1058" xr:uid="{00000000-0005-0000-0000-0000BD180000}"/>
    <cellStyle name="Percent 7 4 2 2" xfId="6183" xr:uid="{00000000-0005-0000-0000-0000BE180000}"/>
    <cellStyle name="Percent 7 4 2 2 2" xfId="6184" xr:uid="{00000000-0005-0000-0000-0000BF180000}"/>
    <cellStyle name="Percent 7 4 2 3" xfId="6185" xr:uid="{00000000-0005-0000-0000-0000C0180000}"/>
    <cellStyle name="Percent 7 4 3" xfId="6186" xr:uid="{00000000-0005-0000-0000-0000C1180000}"/>
    <cellStyle name="Percent 7 4 3 2" xfId="6187" xr:uid="{00000000-0005-0000-0000-0000C2180000}"/>
    <cellStyle name="Percent 7 4 4" xfId="6188" xr:uid="{00000000-0005-0000-0000-0000C3180000}"/>
    <cellStyle name="Percent 7 5" xfId="1059" xr:uid="{00000000-0005-0000-0000-0000C4180000}"/>
    <cellStyle name="Percent 7 5 2" xfId="1060" xr:uid="{00000000-0005-0000-0000-0000C5180000}"/>
    <cellStyle name="Percent 7 5 2 2" xfId="6189" xr:uid="{00000000-0005-0000-0000-0000C6180000}"/>
    <cellStyle name="Percent 7 5 2 2 2" xfId="6190" xr:uid="{00000000-0005-0000-0000-0000C7180000}"/>
    <cellStyle name="Percent 7 5 2 3" xfId="6191" xr:uid="{00000000-0005-0000-0000-0000C8180000}"/>
    <cellStyle name="Percent 7 5 3" xfId="6192" xr:uid="{00000000-0005-0000-0000-0000C9180000}"/>
    <cellStyle name="Percent 7 5 3 2" xfId="6193" xr:uid="{00000000-0005-0000-0000-0000CA180000}"/>
    <cellStyle name="Percent 7 5 4" xfId="6194" xr:uid="{00000000-0005-0000-0000-0000CB180000}"/>
    <cellStyle name="Percent 7 6" xfId="1061" xr:uid="{00000000-0005-0000-0000-0000CC180000}"/>
    <cellStyle name="Percent 7 6 2" xfId="6195" xr:uid="{00000000-0005-0000-0000-0000CD180000}"/>
    <cellStyle name="Percent 7 6 2 2" xfId="6196" xr:uid="{00000000-0005-0000-0000-0000CE180000}"/>
    <cellStyle name="Percent 7 6 3" xfId="6197" xr:uid="{00000000-0005-0000-0000-0000CF180000}"/>
    <cellStyle name="Percent 7 7" xfId="6198" xr:uid="{00000000-0005-0000-0000-0000D0180000}"/>
    <cellStyle name="Percent 7 7 2" xfId="6199" xr:uid="{00000000-0005-0000-0000-0000D1180000}"/>
    <cellStyle name="Percent 7 8" xfId="6200" xr:uid="{00000000-0005-0000-0000-0000D2180000}"/>
    <cellStyle name="Percent 8" xfId="1062" xr:uid="{00000000-0005-0000-0000-0000D3180000}"/>
    <cellStyle name="Percent 8 2" xfId="1063" xr:uid="{00000000-0005-0000-0000-0000D4180000}"/>
    <cellStyle name="Percent 8 3" xfId="6201" xr:uid="{00000000-0005-0000-0000-0000D5180000}"/>
    <cellStyle name="Percent 8 3 2" xfId="6202" xr:uid="{00000000-0005-0000-0000-0000D6180000}"/>
    <cellStyle name="Percent 8 4" xfId="6203" xr:uid="{00000000-0005-0000-0000-0000D7180000}"/>
    <cellStyle name="Percent 9" xfId="1064" xr:uid="{00000000-0005-0000-0000-0000D8180000}"/>
    <cellStyle name="Percent 9 2" xfId="1065" xr:uid="{00000000-0005-0000-0000-0000D9180000}"/>
    <cellStyle name="Percent 9 2 2" xfId="62" xr:uid="{00000000-0005-0000-0000-0000DA180000}"/>
    <cellStyle name="Percent 9 2 2 2" xfId="6204" xr:uid="{00000000-0005-0000-0000-0000DB180000}"/>
    <cellStyle name="Percent 9 2 3" xfId="6205" xr:uid="{00000000-0005-0000-0000-0000DC180000}"/>
    <cellStyle name="Percent 9 3" xfId="6206" xr:uid="{00000000-0005-0000-0000-0000DD180000}"/>
    <cellStyle name="Percent 9 3 2" xfId="6207" xr:uid="{00000000-0005-0000-0000-0000DE180000}"/>
    <cellStyle name="Percent 9 4" xfId="6208" xr:uid="{00000000-0005-0000-0000-0000DF180000}"/>
    <cellStyle name="Pourcentage 2" xfId="1066" xr:uid="{00000000-0005-0000-0000-0000E0180000}"/>
    <cellStyle name="Pourcentage 2 2" xfId="1067" xr:uid="{00000000-0005-0000-0000-0000E1180000}"/>
    <cellStyle name="Pourcentage 2 2 2" xfId="6209" xr:uid="{00000000-0005-0000-0000-0000E2180000}"/>
    <cellStyle name="Pourcentage 2 2 2 2" xfId="6210" xr:uid="{00000000-0005-0000-0000-0000E3180000}"/>
    <cellStyle name="Pourcentage 2 2 3" xfId="6211" xr:uid="{00000000-0005-0000-0000-0000E4180000}"/>
    <cellStyle name="Pourcentage 2 3" xfId="6212" xr:uid="{00000000-0005-0000-0000-0000E5180000}"/>
    <cellStyle name="Pourcentage 2 3 2" xfId="6213" xr:uid="{00000000-0005-0000-0000-0000E6180000}"/>
    <cellStyle name="Pourcentage 2 4" xfId="6214" xr:uid="{00000000-0005-0000-0000-0000E7180000}"/>
    <cellStyle name="Pourcentage 3" xfId="1068" xr:uid="{00000000-0005-0000-0000-0000E8180000}"/>
    <cellStyle name="Pourcentage 3 2" xfId="1069" xr:uid="{00000000-0005-0000-0000-0000E9180000}"/>
    <cellStyle name="Style 1" xfId="6215" xr:uid="{00000000-0005-0000-0000-0000EA180000}"/>
    <cellStyle name="Title 2" xfId="1070" xr:uid="{00000000-0005-0000-0000-0000EB180000}"/>
    <cellStyle name="Title 2 10" xfId="6216" xr:uid="{00000000-0005-0000-0000-0000EC180000}"/>
    <cellStyle name="Title 2 2" xfId="1071" xr:uid="{00000000-0005-0000-0000-0000ED180000}"/>
    <cellStyle name="Title 2 3" xfId="6217" xr:uid="{00000000-0005-0000-0000-0000EE180000}"/>
    <cellStyle name="Title 2 3 2" xfId="6218" xr:uid="{00000000-0005-0000-0000-0000EF180000}"/>
    <cellStyle name="Title 2 3 3" xfId="6219" xr:uid="{00000000-0005-0000-0000-0000F0180000}"/>
    <cellStyle name="Title 2 3 4" xfId="6220" xr:uid="{00000000-0005-0000-0000-0000F1180000}"/>
    <cellStyle name="Title 2 3 5" xfId="6221" xr:uid="{00000000-0005-0000-0000-0000F2180000}"/>
    <cellStyle name="Title 2 3 6" xfId="6222" xr:uid="{00000000-0005-0000-0000-0000F3180000}"/>
    <cellStyle name="Title 2 3 7" xfId="6223" xr:uid="{00000000-0005-0000-0000-0000F4180000}"/>
    <cellStyle name="Title 2 3 8" xfId="6224" xr:uid="{00000000-0005-0000-0000-0000F5180000}"/>
    <cellStyle name="Title 2 4" xfId="6225" xr:uid="{00000000-0005-0000-0000-0000F6180000}"/>
    <cellStyle name="Title 2 5" xfId="6226" xr:uid="{00000000-0005-0000-0000-0000F7180000}"/>
    <cellStyle name="Title 2 6" xfId="6227" xr:uid="{00000000-0005-0000-0000-0000F8180000}"/>
    <cellStyle name="Title 2 7" xfId="6228" xr:uid="{00000000-0005-0000-0000-0000F9180000}"/>
    <cellStyle name="Title 2 8" xfId="6229" xr:uid="{00000000-0005-0000-0000-0000FA180000}"/>
    <cellStyle name="Title 2 9" xfId="6230" xr:uid="{00000000-0005-0000-0000-0000FB180000}"/>
    <cellStyle name="Title 2_Blood_21months_EURO" xfId="6231" xr:uid="{00000000-0005-0000-0000-0000FC180000}"/>
    <cellStyle name="Title 3" xfId="1072" xr:uid="{00000000-0005-0000-0000-0000FD180000}"/>
    <cellStyle name="Title 3 2" xfId="6232" xr:uid="{00000000-0005-0000-0000-0000FE180000}"/>
    <cellStyle name="Title 4" xfId="1073" xr:uid="{00000000-0005-0000-0000-0000FF180000}"/>
    <cellStyle name="Title 4 2" xfId="6233" xr:uid="{00000000-0005-0000-0000-000000190000}"/>
    <cellStyle name="Title 5" xfId="1074" xr:uid="{00000000-0005-0000-0000-000001190000}"/>
    <cellStyle name="Title 6" xfId="1075" xr:uid="{00000000-0005-0000-0000-000002190000}"/>
    <cellStyle name="Title 6 2" xfId="6234" xr:uid="{00000000-0005-0000-0000-000003190000}"/>
    <cellStyle name="Title 7" xfId="1076" xr:uid="{00000000-0005-0000-0000-000004190000}"/>
    <cellStyle name="Title 7 2" xfId="6235" xr:uid="{00000000-0005-0000-0000-000005190000}"/>
    <cellStyle name="Title 8" xfId="13" xr:uid="{00000000-0005-0000-0000-000006190000}"/>
    <cellStyle name="Title 9" xfId="6411" xr:uid="{00000000-0005-0000-0000-000007190000}"/>
    <cellStyle name="Total 10" xfId="29" xr:uid="{00000000-0005-0000-0000-000008190000}"/>
    <cellStyle name="Total 2" xfId="1077" xr:uid="{00000000-0005-0000-0000-000009190000}"/>
    <cellStyle name="Total 2 10" xfId="6236" xr:uid="{00000000-0005-0000-0000-00000A190000}"/>
    <cellStyle name="Total 2 10 2" xfId="6571" xr:uid="{00000000-0005-0000-0000-00000B190000}"/>
    <cellStyle name="Total 2 10 3" xfId="6655" xr:uid="{00000000-0005-0000-0000-00000C190000}"/>
    <cellStyle name="Total 2 11" xfId="6456" xr:uid="{00000000-0005-0000-0000-00000D190000}"/>
    <cellStyle name="Total 2 12" xfId="6630" xr:uid="{00000000-0005-0000-0000-00000E190000}"/>
    <cellStyle name="Total 2 2" xfId="1078" xr:uid="{00000000-0005-0000-0000-00000F190000}"/>
    <cellStyle name="Total 2 2 2" xfId="6457" xr:uid="{00000000-0005-0000-0000-000010190000}"/>
    <cellStyle name="Total 2 2 3" xfId="6631" xr:uid="{00000000-0005-0000-0000-000011190000}"/>
    <cellStyle name="Total 2 3" xfId="6237" xr:uid="{00000000-0005-0000-0000-000012190000}"/>
    <cellStyle name="Total 2 3 10" xfId="6656" xr:uid="{00000000-0005-0000-0000-000013190000}"/>
    <cellStyle name="Total 2 3 2" xfId="6238" xr:uid="{00000000-0005-0000-0000-000014190000}"/>
    <cellStyle name="Total 2 3 2 2" xfId="6573" xr:uid="{00000000-0005-0000-0000-000015190000}"/>
    <cellStyle name="Total 2 3 2 3" xfId="6657" xr:uid="{00000000-0005-0000-0000-000016190000}"/>
    <cellStyle name="Total 2 3 3" xfId="6239" xr:uid="{00000000-0005-0000-0000-000017190000}"/>
    <cellStyle name="Total 2 3 3 2" xfId="6574" xr:uid="{00000000-0005-0000-0000-000018190000}"/>
    <cellStyle name="Total 2 3 3 3" xfId="6658" xr:uid="{00000000-0005-0000-0000-000019190000}"/>
    <cellStyle name="Total 2 3 4" xfId="6240" xr:uid="{00000000-0005-0000-0000-00001A190000}"/>
    <cellStyle name="Total 2 3 4 2" xfId="6575" xr:uid="{00000000-0005-0000-0000-00001B190000}"/>
    <cellStyle name="Total 2 3 4 3" xfId="6659" xr:uid="{00000000-0005-0000-0000-00001C190000}"/>
    <cellStyle name="Total 2 3 5" xfId="6241" xr:uid="{00000000-0005-0000-0000-00001D190000}"/>
    <cellStyle name="Total 2 3 5 2" xfId="6576" xr:uid="{00000000-0005-0000-0000-00001E190000}"/>
    <cellStyle name="Total 2 3 5 3" xfId="6660" xr:uid="{00000000-0005-0000-0000-00001F190000}"/>
    <cellStyle name="Total 2 3 6" xfId="6242" xr:uid="{00000000-0005-0000-0000-000020190000}"/>
    <cellStyle name="Total 2 3 6 2" xfId="6577" xr:uid="{00000000-0005-0000-0000-000021190000}"/>
    <cellStyle name="Total 2 3 6 3" xfId="6661" xr:uid="{00000000-0005-0000-0000-000022190000}"/>
    <cellStyle name="Total 2 3 7" xfId="6243" xr:uid="{00000000-0005-0000-0000-000023190000}"/>
    <cellStyle name="Total 2 3 7 2" xfId="6578" xr:uid="{00000000-0005-0000-0000-000024190000}"/>
    <cellStyle name="Total 2 3 7 3" xfId="6662" xr:uid="{00000000-0005-0000-0000-000025190000}"/>
    <cellStyle name="Total 2 3 8" xfId="6244" xr:uid="{00000000-0005-0000-0000-000026190000}"/>
    <cellStyle name="Total 2 3 8 2" xfId="6579" xr:uid="{00000000-0005-0000-0000-000027190000}"/>
    <cellStyle name="Total 2 3 8 3" xfId="6663" xr:uid="{00000000-0005-0000-0000-000028190000}"/>
    <cellStyle name="Total 2 3 9" xfId="6572" xr:uid="{00000000-0005-0000-0000-000029190000}"/>
    <cellStyle name="Total 2 4" xfId="6245" xr:uid="{00000000-0005-0000-0000-00002A190000}"/>
    <cellStyle name="Total 2 4 2" xfId="6580" xr:uid="{00000000-0005-0000-0000-00002B190000}"/>
    <cellStyle name="Total 2 4 3" xfId="6664" xr:uid="{00000000-0005-0000-0000-00002C190000}"/>
    <cellStyle name="Total 2 5" xfId="6246" xr:uid="{00000000-0005-0000-0000-00002D190000}"/>
    <cellStyle name="Total 2 5 2" xfId="6581" xr:uid="{00000000-0005-0000-0000-00002E190000}"/>
    <cellStyle name="Total 2 5 3" xfId="6665" xr:uid="{00000000-0005-0000-0000-00002F190000}"/>
    <cellStyle name="Total 2 6" xfId="6247" xr:uid="{00000000-0005-0000-0000-000030190000}"/>
    <cellStyle name="Total 2 6 2" xfId="6582" xr:uid="{00000000-0005-0000-0000-000031190000}"/>
    <cellStyle name="Total 2 6 3" xfId="6666" xr:uid="{00000000-0005-0000-0000-000032190000}"/>
    <cellStyle name="Total 2 7" xfId="6248" xr:uid="{00000000-0005-0000-0000-000033190000}"/>
    <cellStyle name="Total 2 7 2" xfId="6583" xr:uid="{00000000-0005-0000-0000-000034190000}"/>
    <cellStyle name="Total 2 7 3" xfId="6667" xr:uid="{00000000-0005-0000-0000-000035190000}"/>
    <cellStyle name="Total 2 8" xfId="6249" xr:uid="{00000000-0005-0000-0000-000036190000}"/>
    <cellStyle name="Total 2 8 2" xfId="6584" xr:uid="{00000000-0005-0000-0000-000037190000}"/>
    <cellStyle name="Total 2 8 3" xfId="6668" xr:uid="{00000000-0005-0000-0000-000038190000}"/>
    <cellStyle name="Total 2 9" xfId="6250" xr:uid="{00000000-0005-0000-0000-000039190000}"/>
    <cellStyle name="Total 2 9 2" xfId="6585" xr:uid="{00000000-0005-0000-0000-00003A190000}"/>
    <cellStyle name="Total 2 9 3" xfId="6669" xr:uid="{00000000-0005-0000-0000-00003B190000}"/>
    <cellStyle name="Total 2_Blood_21months_EURO" xfId="6251" xr:uid="{00000000-0005-0000-0000-00003C190000}"/>
    <cellStyle name="Total 3" xfId="1079" xr:uid="{00000000-0005-0000-0000-00003D190000}"/>
    <cellStyle name="Total 3 2" xfId="6252" xr:uid="{00000000-0005-0000-0000-00003E190000}"/>
    <cellStyle name="Total 3 2 2" xfId="6586" xr:uid="{00000000-0005-0000-0000-00003F190000}"/>
    <cellStyle name="Total 3 2 3" xfId="6670" xr:uid="{00000000-0005-0000-0000-000040190000}"/>
    <cellStyle name="Total 3 3" xfId="6458" xr:uid="{00000000-0005-0000-0000-000041190000}"/>
    <cellStyle name="Total 3 4" xfId="6632" xr:uid="{00000000-0005-0000-0000-000042190000}"/>
    <cellStyle name="Total 3_GEO-H-GPIC 3 months budget_ALLdraft" xfId="6253" xr:uid="{00000000-0005-0000-0000-000043190000}"/>
    <cellStyle name="Total 4" xfId="1080" xr:uid="{00000000-0005-0000-0000-000044190000}"/>
    <cellStyle name="Total 4 2" xfId="6254" xr:uid="{00000000-0005-0000-0000-000045190000}"/>
    <cellStyle name="Total 4 2 2" xfId="6587" xr:uid="{00000000-0005-0000-0000-000046190000}"/>
    <cellStyle name="Total 4 2 3" xfId="6671" xr:uid="{00000000-0005-0000-0000-000047190000}"/>
    <cellStyle name="Total 4 3" xfId="6459" xr:uid="{00000000-0005-0000-0000-000048190000}"/>
    <cellStyle name="Total 4 4" xfId="6633" xr:uid="{00000000-0005-0000-0000-000049190000}"/>
    <cellStyle name="Total 4_GEO-H-GPIC 3 months budget_ALLdraft" xfId="6255" xr:uid="{00000000-0005-0000-0000-00004A190000}"/>
    <cellStyle name="Total 5" xfId="1081" xr:uid="{00000000-0005-0000-0000-00004B190000}"/>
    <cellStyle name="Total 5 2" xfId="6460" xr:uid="{00000000-0005-0000-0000-00004C190000}"/>
    <cellStyle name="Total 5 3" xfId="6634" xr:uid="{00000000-0005-0000-0000-00004D190000}"/>
    <cellStyle name="Total 6" xfId="1082" xr:uid="{00000000-0005-0000-0000-00004E190000}"/>
    <cellStyle name="Total 6 2" xfId="6256" xr:uid="{00000000-0005-0000-0000-00004F190000}"/>
    <cellStyle name="Total 6 2 2" xfId="6588" xr:uid="{00000000-0005-0000-0000-000050190000}"/>
    <cellStyle name="Total 6 2 3" xfId="6672" xr:uid="{00000000-0005-0000-0000-000051190000}"/>
    <cellStyle name="Total 6 3" xfId="6461" xr:uid="{00000000-0005-0000-0000-000052190000}"/>
    <cellStyle name="Total 6 4" xfId="6635" xr:uid="{00000000-0005-0000-0000-000053190000}"/>
    <cellStyle name="Total 7" xfId="1083" xr:uid="{00000000-0005-0000-0000-000054190000}"/>
    <cellStyle name="Total 7 2" xfId="1084" xr:uid="{00000000-0005-0000-0000-000055190000}"/>
    <cellStyle name="Total 7 3" xfId="6257" xr:uid="{00000000-0005-0000-0000-000056190000}"/>
    <cellStyle name="Total 7 3 2" xfId="6589" xr:uid="{00000000-0005-0000-0000-000057190000}"/>
    <cellStyle name="Total 7 3 3" xfId="6673" xr:uid="{00000000-0005-0000-0000-000058190000}"/>
    <cellStyle name="Total 7 4" xfId="6258" xr:uid="{00000000-0005-0000-0000-000059190000}"/>
    <cellStyle name="Total 8" xfId="1085" xr:uid="{00000000-0005-0000-0000-00005A190000}"/>
    <cellStyle name="Total 9" xfId="6259" xr:uid="{00000000-0005-0000-0000-00005B190000}"/>
    <cellStyle name="Warning Text 2" xfId="1086" xr:uid="{00000000-0005-0000-0000-00005C190000}"/>
    <cellStyle name="Warning Text 2 2" xfId="1087" xr:uid="{00000000-0005-0000-0000-00005D190000}"/>
    <cellStyle name="Warning Text 2 3" xfId="6260" xr:uid="{00000000-0005-0000-0000-00005E190000}"/>
    <cellStyle name="Warning Text 2 4" xfId="6261" xr:uid="{00000000-0005-0000-0000-00005F190000}"/>
    <cellStyle name="Warning Text 2 5" xfId="6262" xr:uid="{00000000-0005-0000-0000-000060190000}"/>
    <cellStyle name="Warning Text 2 6" xfId="6263" xr:uid="{00000000-0005-0000-0000-000061190000}"/>
    <cellStyle name="Warning Text 2 7" xfId="6264" xr:uid="{00000000-0005-0000-0000-000062190000}"/>
    <cellStyle name="Warning Text 2 8" xfId="6265" xr:uid="{00000000-0005-0000-0000-000063190000}"/>
    <cellStyle name="Warning Text 2 9" xfId="6266" xr:uid="{00000000-0005-0000-0000-000064190000}"/>
    <cellStyle name="Warning Text 3" xfId="1088" xr:uid="{00000000-0005-0000-0000-000065190000}"/>
    <cellStyle name="Warning Text 3 2" xfId="6267" xr:uid="{00000000-0005-0000-0000-000066190000}"/>
    <cellStyle name="Warning Text 4" xfId="1089" xr:uid="{00000000-0005-0000-0000-000067190000}"/>
    <cellStyle name="Warning Text 4 2" xfId="6268" xr:uid="{00000000-0005-0000-0000-000068190000}"/>
    <cellStyle name="Warning Text 5" xfId="1090" xr:uid="{00000000-0005-0000-0000-000069190000}"/>
    <cellStyle name="Warning Text 6" xfId="1091" xr:uid="{00000000-0005-0000-0000-00006A190000}"/>
    <cellStyle name="Warning Text 6 2" xfId="6269" xr:uid="{00000000-0005-0000-0000-00006B190000}"/>
    <cellStyle name="Warning Text 7" xfId="6270" xr:uid="{00000000-0005-0000-0000-00006C190000}"/>
    <cellStyle name="Warning Text 7 2" xfId="6271" xr:uid="{00000000-0005-0000-0000-00006D190000}"/>
    <cellStyle name="Warning Text 8" xfId="26" xr:uid="{00000000-0005-0000-0000-00006E190000}"/>
    <cellStyle name="Акцент1" xfId="6272" xr:uid="{00000000-0005-0000-0000-00006F190000}"/>
    <cellStyle name="Акцент1 2" xfId="6273" xr:uid="{00000000-0005-0000-0000-000070190000}"/>
    <cellStyle name="Акцент1 3" xfId="6274" xr:uid="{00000000-0005-0000-0000-000071190000}"/>
    <cellStyle name="Акцент1 4" xfId="6275" xr:uid="{00000000-0005-0000-0000-000072190000}"/>
    <cellStyle name="Акцент1 4 2" xfId="6276" xr:uid="{00000000-0005-0000-0000-000073190000}"/>
    <cellStyle name="Акцент1 5" xfId="6277" xr:uid="{00000000-0005-0000-0000-000074190000}"/>
    <cellStyle name="Акцент1_Blood_21months_EURO" xfId="6278" xr:uid="{00000000-0005-0000-0000-000075190000}"/>
    <cellStyle name="Акцент2" xfId="6279" xr:uid="{00000000-0005-0000-0000-000076190000}"/>
    <cellStyle name="Акцент2 2" xfId="6280" xr:uid="{00000000-0005-0000-0000-000077190000}"/>
    <cellStyle name="Акцент2 3" xfId="6281" xr:uid="{00000000-0005-0000-0000-000078190000}"/>
    <cellStyle name="Акцент2 4" xfId="6282" xr:uid="{00000000-0005-0000-0000-000079190000}"/>
    <cellStyle name="Акцент2 4 2" xfId="6283" xr:uid="{00000000-0005-0000-0000-00007A190000}"/>
    <cellStyle name="Акцент2 5" xfId="6284" xr:uid="{00000000-0005-0000-0000-00007B190000}"/>
    <cellStyle name="Акцент2_Blood_21months_EURO" xfId="6285" xr:uid="{00000000-0005-0000-0000-00007C190000}"/>
    <cellStyle name="Акцент3" xfId="6286" xr:uid="{00000000-0005-0000-0000-00007D190000}"/>
    <cellStyle name="Акцент3 2" xfId="6287" xr:uid="{00000000-0005-0000-0000-00007E190000}"/>
    <cellStyle name="Акцент3 3" xfId="6288" xr:uid="{00000000-0005-0000-0000-00007F190000}"/>
    <cellStyle name="Акцент3 4" xfId="6289" xr:uid="{00000000-0005-0000-0000-000080190000}"/>
    <cellStyle name="Акцент3 4 2" xfId="6290" xr:uid="{00000000-0005-0000-0000-000081190000}"/>
    <cellStyle name="Акцент3 5" xfId="6291" xr:uid="{00000000-0005-0000-0000-000082190000}"/>
    <cellStyle name="Акцент3_Blood_21months_EURO" xfId="6292" xr:uid="{00000000-0005-0000-0000-000083190000}"/>
    <cellStyle name="Акцент4" xfId="6293" xr:uid="{00000000-0005-0000-0000-000084190000}"/>
    <cellStyle name="Акцент4 2" xfId="6294" xr:uid="{00000000-0005-0000-0000-000085190000}"/>
    <cellStyle name="Акцент4 3" xfId="6295" xr:uid="{00000000-0005-0000-0000-000086190000}"/>
    <cellStyle name="Акцент4 4" xfId="6296" xr:uid="{00000000-0005-0000-0000-000087190000}"/>
    <cellStyle name="Акцент4 4 2" xfId="6297" xr:uid="{00000000-0005-0000-0000-000088190000}"/>
    <cellStyle name="Акцент4 5" xfId="6298" xr:uid="{00000000-0005-0000-0000-000089190000}"/>
    <cellStyle name="Акцент4_Blood_21months_EURO" xfId="6299" xr:uid="{00000000-0005-0000-0000-00008A190000}"/>
    <cellStyle name="Акцент5" xfId="6300" xr:uid="{00000000-0005-0000-0000-00008B190000}"/>
    <cellStyle name="Акцент5 2" xfId="6301" xr:uid="{00000000-0005-0000-0000-00008C190000}"/>
    <cellStyle name="Акцент5 3" xfId="6302" xr:uid="{00000000-0005-0000-0000-00008D190000}"/>
    <cellStyle name="Акцент6" xfId="6303" xr:uid="{00000000-0005-0000-0000-00008E190000}"/>
    <cellStyle name="Акцент6 2" xfId="6304" xr:uid="{00000000-0005-0000-0000-00008F190000}"/>
    <cellStyle name="Акцент6 3" xfId="6305" xr:uid="{00000000-0005-0000-0000-000090190000}"/>
    <cellStyle name="Ввод " xfId="6306" xr:uid="{00000000-0005-0000-0000-000091190000}"/>
    <cellStyle name="Ввод  2" xfId="6307" xr:uid="{00000000-0005-0000-0000-000092190000}"/>
    <cellStyle name="Ввод  2 2" xfId="6591" xr:uid="{00000000-0005-0000-0000-000093190000}"/>
    <cellStyle name="Ввод  3" xfId="6308" xr:uid="{00000000-0005-0000-0000-000094190000}"/>
    <cellStyle name="Ввод  3 2" xfId="6592" xr:uid="{00000000-0005-0000-0000-000095190000}"/>
    <cellStyle name="Ввод  4" xfId="6590" xr:uid="{00000000-0005-0000-0000-000096190000}"/>
    <cellStyle name="Ввод _Blood_21months_EURO" xfId="6309" xr:uid="{00000000-0005-0000-0000-000097190000}"/>
    <cellStyle name="Вывод" xfId="6310" xr:uid="{00000000-0005-0000-0000-000098190000}"/>
    <cellStyle name="Вывод 2" xfId="6311" xr:uid="{00000000-0005-0000-0000-000099190000}"/>
    <cellStyle name="Вывод 2 2" xfId="6594" xr:uid="{00000000-0005-0000-0000-00009A190000}"/>
    <cellStyle name="Вывод 2 3" xfId="6675" xr:uid="{00000000-0005-0000-0000-00009B190000}"/>
    <cellStyle name="Вывод 3" xfId="6312" xr:uid="{00000000-0005-0000-0000-00009C190000}"/>
    <cellStyle name="Вывод 3 2" xfId="6595" xr:uid="{00000000-0005-0000-0000-00009D190000}"/>
    <cellStyle name="Вывод 3 3" xfId="6676" xr:uid="{00000000-0005-0000-0000-00009E190000}"/>
    <cellStyle name="Вывод 4" xfId="6313" xr:uid="{00000000-0005-0000-0000-00009F190000}"/>
    <cellStyle name="Вывод 4 2" xfId="6314" xr:uid="{00000000-0005-0000-0000-0000A0190000}"/>
    <cellStyle name="Вывод 4 2 2" xfId="6597" xr:uid="{00000000-0005-0000-0000-0000A1190000}"/>
    <cellStyle name="Вывод 4 2 3" xfId="6678" xr:uid="{00000000-0005-0000-0000-0000A2190000}"/>
    <cellStyle name="Вывод 4 3" xfId="6596" xr:uid="{00000000-0005-0000-0000-0000A3190000}"/>
    <cellStyle name="Вывод 4 4" xfId="6677" xr:uid="{00000000-0005-0000-0000-0000A4190000}"/>
    <cellStyle name="Вывод 5" xfId="6315" xr:uid="{00000000-0005-0000-0000-0000A5190000}"/>
    <cellStyle name="Вывод 5 2" xfId="6598" xr:uid="{00000000-0005-0000-0000-0000A6190000}"/>
    <cellStyle name="Вывод 5 3" xfId="6679" xr:uid="{00000000-0005-0000-0000-0000A7190000}"/>
    <cellStyle name="Вывод 6" xfId="6593" xr:uid="{00000000-0005-0000-0000-0000A8190000}"/>
    <cellStyle name="Вывод 7" xfId="6674" xr:uid="{00000000-0005-0000-0000-0000A9190000}"/>
    <cellStyle name="Вывод_Blood_21months_EURO" xfId="6316" xr:uid="{00000000-0005-0000-0000-0000AA190000}"/>
    <cellStyle name="Вычисление" xfId="6317" xr:uid="{00000000-0005-0000-0000-0000AB190000}"/>
    <cellStyle name="Вычисление 2" xfId="6318" xr:uid="{00000000-0005-0000-0000-0000AC190000}"/>
    <cellStyle name="Вычисление 2 2" xfId="6600" xr:uid="{00000000-0005-0000-0000-0000AD190000}"/>
    <cellStyle name="Вычисление 3" xfId="6319" xr:uid="{00000000-0005-0000-0000-0000AE190000}"/>
    <cellStyle name="Вычисление 3 2" xfId="6601" xr:uid="{00000000-0005-0000-0000-0000AF190000}"/>
    <cellStyle name="Вычисление 4" xfId="6320" xr:uid="{00000000-0005-0000-0000-0000B0190000}"/>
    <cellStyle name="Вычисление 4 2" xfId="6321" xr:uid="{00000000-0005-0000-0000-0000B1190000}"/>
    <cellStyle name="Вычисление 4 2 2" xfId="6603" xr:uid="{00000000-0005-0000-0000-0000B2190000}"/>
    <cellStyle name="Вычисление 4 3" xfId="6602" xr:uid="{00000000-0005-0000-0000-0000B3190000}"/>
    <cellStyle name="Вычисление 5" xfId="6322" xr:uid="{00000000-0005-0000-0000-0000B4190000}"/>
    <cellStyle name="Вычисление 5 2" xfId="6604" xr:uid="{00000000-0005-0000-0000-0000B5190000}"/>
    <cellStyle name="Вычисление 6" xfId="6599" xr:uid="{00000000-0005-0000-0000-0000B6190000}"/>
    <cellStyle name="Вычисление_Blood_21months_EURO" xfId="6323" xr:uid="{00000000-0005-0000-0000-0000B7190000}"/>
    <cellStyle name="Денежный_Лист1" xfId="6324" xr:uid="{00000000-0005-0000-0000-0000B8190000}"/>
    <cellStyle name="Заголовок 1" xfId="6325" xr:uid="{00000000-0005-0000-0000-0000B9190000}"/>
    <cellStyle name="Заголовок 1 2" xfId="6326" xr:uid="{00000000-0005-0000-0000-0000BA190000}"/>
    <cellStyle name="Заголовок 1 3" xfId="6327" xr:uid="{00000000-0005-0000-0000-0000BB190000}"/>
    <cellStyle name="Заголовок 1 4" xfId="6328" xr:uid="{00000000-0005-0000-0000-0000BC190000}"/>
    <cellStyle name="Заголовок 1 4 2" xfId="6329" xr:uid="{00000000-0005-0000-0000-0000BD190000}"/>
    <cellStyle name="Заголовок 1 5" xfId="6330" xr:uid="{00000000-0005-0000-0000-0000BE190000}"/>
    <cellStyle name="Заголовок 1_Blood_21months_EURO" xfId="6331" xr:uid="{00000000-0005-0000-0000-0000BF190000}"/>
    <cellStyle name="Заголовок 2" xfId="6332" xr:uid="{00000000-0005-0000-0000-0000C0190000}"/>
    <cellStyle name="Заголовок 2 2" xfId="6333" xr:uid="{00000000-0005-0000-0000-0000C1190000}"/>
    <cellStyle name="Заголовок 2 3" xfId="6334" xr:uid="{00000000-0005-0000-0000-0000C2190000}"/>
    <cellStyle name="Заголовок 2 4" xfId="6335" xr:uid="{00000000-0005-0000-0000-0000C3190000}"/>
    <cellStyle name="Заголовок 2 4 2" xfId="6336" xr:uid="{00000000-0005-0000-0000-0000C4190000}"/>
    <cellStyle name="Заголовок 2 5" xfId="6337" xr:uid="{00000000-0005-0000-0000-0000C5190000}"/>
    <cellStyle name="Заголовок 2_Blood_21months_EURO" xfId="6338" xr:uid="{00000000-0005-0000-0000-0000C6190000}"/>
    <cellStyle name="Заголовок 3" xfId="6339" xr:uid="{00000000-0005-0000-0000-0000C7190000}"/>
    <cellStyle name="Заголовок 3 2" xfId="6340" xr:uid="{00000000-0005-0000-0000-0000C8190000}"/>
    <cellStyle name="Заголовок 3 3" xfId="6341" xr:uid="{00000000-0005-0000-0000-0000C9190000}"/>
    <cellStyle name="Заголовок 3 4" xfId="6342" xr:uid="{00000000-0005-0000-0000-0000CA190000}"/>
    <cellStyle name="Заголовок 3 4 2" xfId="6343" xr:uid="{00000000-0005-0000-0000-0000CB190000}"/>
    <cellStyle name="Заголовок 3 5" xfId="6344" xr:uid="{00000000-0005-0000-0000-0000CC190000}"/>
    <cellStyle name="Заголовок 3_Blood_21months_EURO" xfId="6345" xr:uid="{00000000-0005-0000-0000-0000CD190000}"/>
    <cellStyle name="Заголовок 4" xfId="6346" xr:uid="{00000000-0005-0000-0000-0000CE190000}"/>
    <cellStyle name="Заголовок 4 2" xfId="6347" xr:uid="{00000000-0005-0000-0000-0000CF190000}"/>
    <cellStyle name="Заголовок 4 3" xfId="6348" xr:uid="{00000000-0005-0000-0000-0000D0190000}"/>
    <cellStyle name="Заголовок 4 4" xfId="6349" xr:uid="{00000000-0005-0000-0000-0000D1190000}"/>
    <cellStyle name="Заголовок 4 4 2" xfId="6350" xr:uid="{00000000-0005-0000-0000-0000D2190000}"/>
    <cellStyle name="Заголовок 4 5" xfId="6351" xr:uid="{00000000-0005-0000-0000-0000D3190000}"/>
    <cellStyle name="Заголовок 4_Blood_21months_EURO" xfId="6352" xr:uid="{00000000-0005-0000-0000-0000D4190000}"/>
    <cellStyle name="Итог" xfId="6353" xr:uid="{00000000-0005-0000-0000-0000D5190000}"/>
    <cellStyle name="Итог 2" xfId="6354" xr:uid="{00000000-0005-0000-0000-0000D6190000}"/>
    <cellStyle name="Итог 2 2" xfId="6606" xr:uid="{00000000-0005-0000-0000-0000D7190000}"/>
    <cellStyle name="Итог 2 3" xfId="6681" xr:uid="{00000000-0005-0000-0000-0000D8190000}"/>
    <cellStyle name="Итог 3" xfId="6355" xr:uid="{00000000-0005-0000-0000-0000D9190000}"/>
    <cellStyle name="Итог 3 2" xfId="6607" xr:uid="{00000000-0005-0000-0000-0000DA190000}"/>
    <cellStyle name="Итог 3 3" xfId="6682" xr:uid="{00000000-0005-0000-0000-0000DB190000}"/>
    <cellStyle name="Итог 4" xfId="6356" xr:uid="{00000000-0005-0000-0000-0000DC190000}"/>
    <cellStyle name="Итог 4 2" xfId="6357" xr:uid="{00000000-0005-0000-0000-0000DD190000}"/>
    <cellStyle name="Итог 4 2 2" xfId="6609" xr:uid="{00000000-0005-0000-0000-0000DE190000}"/>
    <cellStyle name="Итог 4 2 3" xfId="6684" xr:uid="{00000000-0005-0000-0000-0000DF190000}"/>
    <cellStyle name="Итог 4 3" xfId="6608" xr:uid="{00000000-0005-0000-0000-0000E0190000}"/>
    <cellStyle name="Итог 4 4" xfId="6683" xr:uid="{00000000-0005-0000-0000-0000E1190000}"/>
    <cellStyle name="Итог 5" xfId="6358" xr:uid="{00000000-0005-0000-0000-0000E2190000}"/>
    <cellStyle name="Итог 5 2" xfId="6610" xr:uid="{00000000-0005-0000-0000-0000E3190000}"/>
    <cellStyle name="Итог 5 3" xfId="6685" xr:uid="{00000000-0005-0000-0000-0000E4190000}"/>
    <cellStyle name="Итог 6" xfId="6605" xr:uid="{00000000-0005-0000-0000-0000E5190000}"/>
    <cellStyle name="Итог 7" xfId="6680" xr:uid="{00000000-0005-0000-0000-0000E6190000}"/>
    <cellStyle name="Итог_Blood_21months_EURO" xfId="6359" xr:uid="{00000000-0005-0000-0000-0000E7190000}"/>
    <cellStyle name="Контрольная ячейка" xfId="6360" xr:uid="{00000000-0005-0000-0000-0000E8190000}"/>
    <cellStyle name="Контрольная ячейка 2" xfId="6361" xr:uid="{00000000-0005-0000-0000-0000E9190000}"/>
    <cellStyle name="Контрольная ячейка 3" xfId="6362" xr:uid="{00000000-0005-0000-0000-0000EA190000}"/>
    <cellStyle name="Контрольная ячейка_Blood_21months_EURO" xfId="6363" xr:uid="{00000000-0005-0000-0000-0000EB190000}"/>
    <cellStyle name="Название" xfId="6364" xr:uid="{00000000-0005-0000-0000-0000EC190000}"/>
    <cellStyle name="Название 2" xfId="6365" xr:uid="{00000000-0005-0000-0000-0000ED190000}"/>
    <cellStyle name="Название 3" xfId="6366" xr:uid="{00000000-0005-0000-0000-0000EE190000}"/>
    <cellStyle name="Название 4" xfId="6367" xr:uid="{00000000-0005-0000-0000-0000EF190000}"/>
    <cellStyle name="Название 4 2" xfId="6368" xr:uid="{00000000-0005-0000-0000-0000F0190000}"/>
    <cellStyle name="Название 5" xfId="6369" xr:uid="{00000000-0005-0000-0000-0000F1190000}"/>
    <cellStyle name="Название_Blood_21months_EURO" xfId="6370" xr:uid="{00000000-0005-0000-0000-0000F2190000}"/>
    <cellStyle name="Нейтральный" xfId="6371" xr:uid="{00000000-0005-0000-0000-0000F3190000}"/>
    <cellStyle name="Нейтральный 2" xfId="6372" xr:uid="{00000000-0005-0000-0000-0000F4190000}"/>
    <cellStyle name="Нейтральный 3" xfId="6373" xr:uid="{00000000-0005-0000-0000-0000F5190000}"/>
    <cellStyle name="Обычный 2" xfId="6374" xr:uid="{00000000-0005-0000-0000-0000F6190000}"/>
    <cellStyle name="Обычный_445-10012B" xfId="6375" xr:uid="{00000000-0005-0000-0000-0000F7190000}"/>
    <cellStyle name="Плохой" xfId="6376" xr:uid="{00000000-0005-0000-0000-0000F8190000}"/>
    <cellStyle name="Плохой 2" xfId="6377" xr:uid="{00000000-0005-0000-0000-0000F9190000}"/>
    <cellStyle name="Плохой 3" xfId="6378" xr:uid="{00000000-0005-0000-0000-0000FA190000}"/>
    <cellStyle name="Плохой 4" xfId="6379" xr:uid="{00000000-0005-0000-0000-0000FB190000}"/>
    <cellStyle name="Плохой 4 2" xfId="6380" xr:uid="{00000000-0005-0000-0000-0000FC190000}"/>
    <cellStyle name="Плохой 5" xfId="6381" xr:uid="{00000000-0005-0000-0000-0000FD190000}"/>
    <cellStyle name="Плохой_Blood_21months_EURO" xfId="6382" xr:uid="{00000000-0005-0000-0000-0000FE190000}"/>
    <cellStyle name="Пояснение" xfId="6383" xr:uid="{00000000-0005-0000-0000-0000FF190000}"/>
    <cellStyle name="Пояснение 2" xfId="6384" xr:uid="{00000000-0005-0000-0000-0000001A0000}"/>
    <cellStyle name="Пояснение 3" xfId="6385" xr:uid="{00000000-0005-0000-0000-0000011A0000}"/>
    <cellStyle name="Примечание" xfId="6386" xr:uid="{00000000-0005-0000-0000-0000021A0000}"/>
    <cellStyle name="Примечание 2" xfId="6387" xr:uid="{00000000-0005-0000-0000-0000031A0000}"/>
    <cellStyle name="Примечание 2 2" xfId="6388" xr:uid="{00000000-0005-0000-0000-0000041A0000}"/>
    <cellStyle name="Примечание 2 2 2" xfId="6613" xr:uid="{00000000-0005-0000-0000-0000051A0000}"/>
    <cellStyle name="Примечание 2 3" xfId="6389" xr:uid="{00000000-0005-0000-0000-0000061A0000}"/>
    <cellStyle name="Примечание 2 3 2" xfId="6614" xr:uid="{00000000-0005-0000-0000-0000071A0000}"/>
    <cellStyle name="Примечание 2 4" xfId="6390" xr:uid="{00000000-0005-0000-0000-0000081A0000}"/>
    <cellStyle name="Примечание 2 4 2" xfId="6615" xr:uid="{00000000-0005-0000-0000-0000091A0000}"/>
    <cellStyle name="Примечание 2 5" xfId="6391" xr:uid="{00000000-0005-0000-0000-00000A1A0000}"/>
    <cellStyle name="Примечание 2 5 2" xfId="6616" xr:uid="{00000000-0005-0000-0000-00000B1A0000}"/>
    <cellStyle name="Примечание 2 6" xfId="6392" xr:uid="{00000000-0005-0000-0000-00000C1A0000}"/>
    <cellStyle name="Примечание 2 6 2" xfId="6617" xr:uid="{00000000-0005-0000-0000-00000D1A0000}"/>
    <cellStyle name="Примечание 2 7" xfId="6612" xr:uid="{00000000-0005-0000-0000-00000E1A0000}"/>
    <cellStyle name="Примечание 3" xfId="6393" xr:uid="{00000000-0005-0000-0000-00000F1A0000}"/>
    <cellStyle name="Примечание 3 2" xfId="6618" xr:uid="{00000000-0005-0000-0000-0000101A0000}"/>
    <cellStyle name="Примечание 4" xfId="6394" xr:uid="{00000000-0005-0000-0000-0000111A0000}"/>
    <cellStyle name="Примечание 4 2" xfId="6395" xr:uid="{00000000-0005-0000-0000-0000121A0000}"/>
    <cellStyle name="Примечание 4 2 2" xfId="6620" xr:uid="{00000000-0005-0000-0000-0000131A0000}"/>
    <cellStyle name="Примечание 4 3" xfId="6619" xr:uid="{00000000-0005-0000-0000-0000141A0000}"/>
    <cellStyle name="Примечание 5" xfId="6396" xr:uid="{00000000-0005-0000-0000-0000151A0000}"/>
    <cellStyle name="Примечание 5 2" xfId="6621" xr:uid="{00000000-0005-0000-0000-0000161A0000}"/>
    <cellStyle name="Примечание 6" xfId="6611" xr:uid="{00000000-0005-0000-0000-0000171A0000}"/>
    <cellStyle name="Примечание_Blood_21months_EURO" xfId="6397" xr:uid="{00000000-0005-0000-0000-0000181A0000}"/>
    <cellStyle name="Связанная ячейка" xfId="6398" xr:uid="{00000000-0005-0000-0000-0000191A0000}"/>
    <cellStyle name="Связанная ячейка 2" xfId="6399" xr:uid="{00000000-0005-0000-0000-00001A1A0000}"/>
    <cellStyle name="Связанная ячейка 3" xfId="6400" xr:uid="{00000000-0005-0000-0000-00001B1A0000}"/>
    <cellStyle name="Связанная ячейка_Blood_21months_EURO" xfId="6401" xr:uid="{00000000-0005-0000-0000-00001C1A0000}"/>
    <cellStyle name="Текст предупреждения" xfId="6402" xr:uid="{00000000-0005-0000-0000-00001D1A0000}"/>
    <cellStyle name="Текст предупреждения 2" xfId="6403" xr:uid="{00000000-0005-0000-0000-00001E1A0000}"/>
    <cellStyle name="Текст предупреждения 3" xfId="6404" xr:uid="{00000000-0005-0000-0000-00001F1A0000}"/>
    <cellStyle name="Финансовый 2" xfId="6405" xr:uid="{00000000-0005-0000-0000-0000201A0000}"/>
    <cellStyle name="Финансовый_AZE budget templates 21 May" xfId="6406" xr:uid="{00000000-0005-0000-0000-0000211A0000}"/>
    <cellStyle name="Хороший" xfId="6407" xr:uid="{00000000-0005-0000-0000-0000221A0000}"/>
    <cellStyle name="Хороший 2" xfId="6408" xr:uid="{00000000-0005-0000-0000-0000231A0000}"/>
    <cellStyle name="Хороший 3" xfId="6409" xr:uid="{00000000-0005-0000-0000-0000241A0000}"/>
  </cellStyles>
  <dxfs count="212">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ctrlProps/ctrlProp1.xml><?xml version="1.0" encoding="utf-8"?>
<formControlPr xmlns="http://schemas.microsoft.com/office/spreadsheetml/2009/9/main" objectType="Drop" dropStyle="simple" dx="16" sel="0" val="0" widthMin="320"/>
</file>

<file path=xl/ctrlProps/ctrlProp10.xml><?xml version="1.0" encoding="utf-8"?>
<formControlPr xmlns="http://schemas.microsoft.com/office/spreadsheetml/2009/9/main" objectType="Drop" dropStyle="simple" dx="16" sel="0" val="0" widthMin="320"/>
</file>

<file path=xl/ctrlProps/ctrlProp11.xml><?xml version="1.0" encoding="utf-8"?>
<formControlPr xmlns="http://schemas.microsoft.com/office/spreadsheetml/2009/9/main" objectType="Drop" dropStyle="simple" dx="16" sel="0" val="0" widthMin="320"/>
</file>

<file path=xl/ctrlProps/ctrlProp12.xml><?xml version="1.0" encoding="utf-8"?>
<formControlPr xmlns="http://schemas.microsoft.com/office/spreadsheetml/2009/9/main" objectType="Drop" dropStyle="simple" dx="16" sel="0" val="0" widthMin="320"/>
</file>

<file path=xl/ctrlProps/ctrlProp2.xml><?xml version="1.0" encoding="utf-8"?>
<formControlPr xmlns="http://schemas.microsoft.com/office/spreadsheetml/2009/9/main" objectType="Drop" dropStyle="simple" dx="16" sel="0" val="0" widthMin="320"/>
</file>

<file path=xl/ctrlProps/ctrlProp3.xml><?xml version="1.0" encoding="utf-8"?>
<formControlPr xmlns="http://schemas.microsoft.com/office/spreadsheetml/2009/9/main" objectType="Drop" dropStyle="simple" dx="16" sel="0" val="0" widthMin="320"/>
</file>

<file path=xl/ctrlProps/ctrlProp4.xml><?xml version="1.0" encoding="utf-8"?>
<formControlPr xmlns="http://schemas.microsoft.com/office/spreadsheetml/2009/9/main" objectType="Drop" dropStyle="simple" dx="16" sel="0" val="0" widthMin="320"/>
</file>

<file path=xl/ctrlProps/ctrlProp5.xml><?xml version="1.0" encoding="utf-8"?>
<formControlPr xmlns="http://schemas.microsoft.com/office/spreadsheetml/2009/9/main" objectType="Drop" dropStyle="simple" dx="16" sel="0" val="0" widthMin="320"/>
</file>

<file path=xl/ctrlProps/ctrlProp6.xml><?xml version="1.0" encoding="utf-8"?>
<formControlPr xmlns="http://schemas.microsoft.com/office/spreadsheetml/2009/9/main" objectType="Drop" dropStyle="simple" dx="16" sel="0" val="0" widthMin="320"/>
</file>

<file path=xl/ctrlProps/ctrlProp7.xml><?xml version="1.0" encoding="utf-8"?>
<formControlPr xmlns="http://schemas.microsoft.com/office/spreadsheetml/2009/9/main" objectType="Drop" dropStyle="simple" dx="16" sel="0" val="0" widthMin="320"/>
</file>

<file path=xl/ctrlProps/ctrlProp8.xml><?xml version="1.0" encoding="utf-8"?>
<formControlPr xmlns="http://schemas.microsoft.com/office/spreadsheetml/2009/9/main" objectType="Drop" dropStyle="simple" dx="16" sel="0" val="0" widthMin="320"/>
</file>

<file path=xl/ctrlProps/ctrlProp9.xml><?xml version="1.0" encoding="utf-8"?>
<formControlPr xmlns="http://schemas.microsoft.com/office/spreadsheetml/2009/9/main" objectType="Drop" dropStyle="simple" dx="16" sel="0" val="0" widthMin="32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4</xdr:row>
          <xdr:rowOff>0</xdr:rowOff>
        </xdr:from>
        <xdr:to>
          <xdr:col>4</xdr:col>
          <xdr:colOff>158750</xdr:colOff>
          <xdr:row>5</xdr:row>
          <xdr:rowOff>0</xdr:rowOff>
        </xdr:to>
        <xdr:sp macro="" textlink="">
          <xdr:nvSpPr>
            <xdr:cNvPr id="3080" name=" 12"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158750</xdr:colOff>
          <xdr:row>5</xdr:row>
          <xdr:rowOff>0</xdr:rowOff>
        </xdr:to>
        <xdr:sp macro="" textlink="">
          <xdr:nvSpPr>
            <xdr:cNvPr id="3082" name=" 12"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4</xdr:row>
          <xdr:rowOff>0</xdr:rowOff>
        </xdr:from>
        <xdr:to>
          <xdr:col>6</xdr:col>
          <xdr:colOff>158750</xdr:colOff>
          <xdr:row>5</xdr:row>
          <xdr:rowOff>0</xdr:rowOff>
        </xdr:to>
        <xdr:sp macro="" textlink="">
          <xdr:nvSpPr>
            <xdr:cNvPr id="3099" name="Drop Down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10</xdr:row>
          <xdr:rowOff>0</xdr:rowOff>
        </xdr:from>
        <xdr:to>
          <xdr:col>10</xdr:col>
          <xdr:colOff>158750</xdr:colOff>
          <xdr:row>11</xdr:row>
          <xdr:rowOff>25400</xdr:rowOff>
        </xdr:to>
        <xdr:sp macro="" textlink="">
          <xdr:nvSpPr>
            <xdr:cNvPr id="183297" name=" 12" hidden="1">
              <a:extLst>
                <a:ext uri="{63B3BB69-23CF-44E3-9099-C40C66FF867C}">
                  <a14:compatExt spid="_x0000_s183297"/>
                </a:ext>
                <a:ext uri="{FF2B5EF4-FFF2-40B4-BE49-F238E27FC236}">
                  <a16:creationId xmlns:a16="http://schemas.microsoft.com/office/drawing/2014/main" id="{00000000-0008-0000-0300-000001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10</xdr:row>
          <xdr:rowOff>0</xdr:rowOff>
        </xdr:from>
        <xdr:to>
          <xdr:col>11</xdr:col>
          <xdr:colOff>158750</xdr:colOff>
          <xdr:row>11</xdr:row>
          <xdr:rowOff>25400</xdr:rowOff>
        </xdr:to>
        <xdr:sp macro="" textlink="">
          <xdr:nvSpPr>
            <xdr:cNvPr id="183298" name="Drop Down 2" hidden="1">
              <a:extLst>
                <a:ext uri="{63B3BB69-23CF-44E3-9099-C40C66FF867C}">
                  <a14:compatExt spid="_x0000_s183298"/>
                </a:ext>
                <a:ext uri="{FF2B5EF4-FFF2-40B4-BE49-F238E27FC236}">
                  <a16:creationId xmlns:a16="http://schemas.microsoft.com/office/drawing/2014/main" id="{00000000-0008-0000-0300-000002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0</xdr:colOff>
          <xdr:row>10</xdr:row>
          <xdr:rowOff>0</xdr:rowOff>
        </xdr:from>
        <xdr:to>
          <xdr:col>12</xdr:col>
          <xdr:colOff>158750</xdr:colOff>
          <xdr:row>11</xdr:row>
          <xdr:rowOff>25400</xdr:rowOff>
        </xdr:to>
        <xdr:sp macro="" textlink="">
          <xdr:nvSpPr>
            <xdr:cNvPr id="183299" name="Drop Down 3" hidden="1">
              <a:extLst>
                <a:ext uri="{63B3BB69-23CF-44E3-9099-C40C66FF867C}">
                  <a14:compatExt spid="_x0000_s183299"/>
                </a:ext>
                <a:ext uri="{FF2B5EF4-FFF2-40B4-BE49-F238E27FC236}">
                  <a16:creationId xmlns:a16="http://schemas.microsoft.com/office/drawing/2014/main" id="{00000000-0008-0000-0300-000003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8</xdr:row>
          <xdr:rowOff>0</xdr:rowOff>
        </xdr:from>
        <xdr:to>
          <xdr:col>8</xdr:col>
          <xdr:colOff>158750</xdr:colOff>
          <xdr:row>9</xdr:row>
          <xdr:rowOff>0</xdr:rowOff>
        </xdr:to>
        <xdr:sp macro="" textlink="">
          <xdr:nvSpPr>
            <xdr:cNvPr id="184321" name=" 12" hidden="1">
              <a:extLst>
                <a:ext uri="{63B3BB69-23CF-44E3-9099-C40C66FF867C}">
                  <a14:compatExt spid="_x0000_s184321"/>
                </a:ext>
                <a:ext uri="{FF2B5EF4-FFF2-40B4-BE49-F238E27FC236}">
                  <a16:creationId xmlns:a16="http://schemas.microsoft.com/office/drawing/2014/main" id="{00000000-0008-0000-0400-000001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8</xdr:row>
          <xdr:rowOff>0</xdr:rowOff>
        </xdr:from>
        <xdr:to>
          <xdr:col>9</xdr:col>
          <xdr:colOff>158750</xdr:colOff>
          <xdr:row>9</xdr:row>
          <xdr:rowOff>0</xdr:rowOff>
        </xdr:to>
        <xdr:sp macro="" textlink="">
          <xdr:nvSpPr>
            <xdr:cNvPr id="184322" name="Drop Down 2" hidden="1">
              <a:extLst>
                <a:ext uri="{63B3BB69-23CF-44E3-9099-C40C66FF867C}">
                  <a14:compatExt spid="_x0000_s184322"/>
                </a:ext>
                <a:ext uri="{FF2B5EF4-FFF2-40B4-BE49-F238E27FC236}">
                  <a16:creationId xmlns:a16="http://schemas.microsoft.com/office/drawing/2014/main" id="{00000000-0008-0000-0400-000002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8</xdr:row>
          <xdr:rowOff>0</xdr:rowOff>
        </xdr:from>
        <xdr:to>
          <xdr:col>10</xdr:col>
          <xdr:colOff>158750</xdr:colOff>
          <xdr:row>9</xdr:row>
          <xdr:rowOff>0</xdr:rowOff>
        </xdr:to>
        <xdr:sp macro="" textlink="">
          <xdr:nvSpPr>
            <xdr:cNvPr id="184323" name="Drop Down 3" hidden="1">
              <a:extLst>
                <a:ext uri="{63B3BB69-23CF-44E3-9099-C40C66FF867C}">
                  <a14:compatExt spid="_x0000_s184323"/>
                </a:ext>
                <a:ext uri="{FF2B5EF4-FFF2-40B4-BE49-F238E27FC236}">
                  <a16:creationId xmlns:a16="http://schemas.microsoft.com/office/drawing/2014/main" id="{00000000-0008-0000-0400-000003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12</xdr:row>
          <xdr:rowOff>0</xdr:rowOff>
        </xdr:from>
        <xdr:to>
          <xdr:col>8</xdr:col>
          <xdr:colOff>158750</xdr:colOff>
          <xdr:row>13</xdr:row>
          <xdr:rowOff>0</xdr:rowOff>
        </xdr:to>
        <xdr:sp macro="" textlink="">
          <xdr:nvSpPr>
            <xdr:cNvPr id="196609" name=" 12" hidden="1">
              <a:extLst>
                <a:ext uri="{63B3BB69-23CF-44E3-9099-C40C66FF867C}">
                  <a14:compatExt spid="_x0000_s196609"/>
                </a:ext>
                <a:ext uri="{FF2B5EF4-FFF2-40B4-BE49-F238E27FC236}">
                  <a16:creationId xmlns:a16="http://schemas.microsoft.com/office/drawing/2014/main" id="{DEAB670C-3B9C-4340-AB67-AD095C48D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12</xdr:row>
          <xdr:rowOff>0</xdr:rowOff>
        </xdr:from>
        <xdr:to>
          <xdr:col>9</xdr:col>
          <xdr:colOff>158750</xdr:colOff>
          <xdr:row>13</xdr:row>
          <xdr:rowOff>0</xdr:rowOff>
        </xdr:to>
        <xdr:sp macro="" textlink="">
          <xdr:nvSpPr>
            <xdr:cNvPr id="196610" name="Drop Down 2" hidden="1">
              <a:extLst>
                <a:ext uri="{63B3BB69-23CF-44E3-9099-C40C66FF867C}">
                  <a14:compatExt spid="_x0000_s196610"/>
                </a:ext>
                <a:ext uri="{FF2B5EF4-FFF2-40B4-BE49-F238E27FC236}">
                  <a16:creationId xmlns:a16="http://schemas.microsoft.com/office/drawing/2014/main" id="{714D2062-AE37-4A6E-A0CE-E0A0C17E005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12</xdr:row>
          <xdr:rowOff>0</xdr:rowOff>
        </xdr:from>
        <xdr:to>
          <xdr:col>10</xdr:col>
          <xdr:colOff>158750</xdr:colOff>
          <xdr:row>13</xdr:row>
          <xdr:rowOff>0</xdr:rowOff>
        </xdr:to>
        <xdr:sp macro="" textlink="">
          <xdr:nvSpPr>
            <xdr:cNvPr id="196611" name="Drop Down 3" hidden="1">
              <a:extLst>
                <a:ext uri="{63B3BB69-23CF-44E3-9099-C40C66FF867C}">
                  <a14:compatExt spid="_x0000_s196611"/>
                </a:ext>
                <a:ext uri="{FF2B5EF4-FFF2-40B4-BE49-F238E27FC236}">
                  <a16:creationId xmlns:a16="http://schemas.microsoft.com/office/drawing/2014/main" id="{56C6EFF4-CCDA-4571-997F-A5BC3CC12A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administrator\AppData\Local\Temp\Temp1_ea2013materials.zip\2013%20Uganda%20Expenditure_Analysis_Templat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100.2\Personal%20Data\Users\smukherjee\AppData\Local\Microsoft\Windows\Temporary%20Internet%20Files\Content.Outlook\JGUJHI5E\Expenditure%20Reporting%20community%20intervention-4oct1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noel.kabambe/Desktop/NKP/My%20Documents/Noel/PIVOT_ER_FY18_Internal_Allocation_Template_sm%20Financ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uidance%20&amp;%20Note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folders\Depts-Projects\Finance\2009\2009%20Reports\2009%20Pipeline\03%20March%202009\Final\MAR%202009%20Pipeline%20UGAND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mukherjee/Dropbox/EGPAF/EA%202017/Lesotho/CDC%20STAR-L/EA%20Input%20Template%20FY17%20-%20Lesotho%20-%20CDC_STAR%20L%2006%20Oct%202017_Comple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Users\administrator\Documents\PEPFAR%20EA%20Costing%20Tool%202013\Cote%20d'Ivoire\Djidja\Tableaux%20indicateurs%20trimestriels%20%20PEPFAR_EGPAFCI_Juil-Sept%202013_nd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nance/FP&amp;A/1a%20-%20Country%20Budgeting%20Templates%20&amp;%20Guidance/1.%20Budget%20Templates/Budget%20-%20Excel/USG/SF424%20and%20424a%20-%20New%20Format%20-%20October%202014%20Updated%20EI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kchavez\Local%20Settings\Temporary%20Internet%20Files\Content.Outlook\1CV3OUZI\LTF%20Working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Users\administrator\Downloads\adarsh-egpaf\2013%20Malawi%20Expenditure_Analysis_Template_EGPAF_Draf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00.2\Personal%20Data\Users\smukherjee\Dropbox\EGPAF\EA%202018\Kenya\Expenditure%20Analysis%20-%20Revised_Timi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ntry Guidance"/>
      <sheetName val="Partner Info"/>
      <sheetName val="Program Information"/>
      <sheetName val="Program Information - Country"/>
      <sheetName val="Program Information - Comments"/>
      <sheetName val="Expenditures - Site-Level"/>
      <sheetName val="Expenditures - SI"/>
      <sheetName val="Expenditures - HSS"/>
      <sheetName val="Expenditures - PM"/>
      <sheetName val="Expenditures - Comments"/>
      <sheetName val="Definitions"/>
      <sheetName val="Data Quality Checks"/>
      <sheetName val="Category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D8" t="str">
            <v>Program Information</v>
          </cell>
        </row>
        <row r="9">
          <cell r="F9" t="str">
            <v>Site-Level</v>
          </cell>
        </row>
        <row r="10">
          <cell r="A10" t="str">
            <v>District-Level</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and Error Check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diture Template"/>
      <sheetName val="Staff LOE"/>
      <sheetName val="Sub Recipients"/>
      <sheetName val="Health and Other Supplies"/>
      <sheetName val="Health Equipment"/>
      <sheetName val="Trainings"/>
      <sheetName val="Travel"/>
      <sheetName val="Contracted Health Workers"/>
      <sheetName val="Lists"/>
      <sheetName val=".0 Static Input"/>
      <sheetName val=".00 Expense Summary"/>
      <sheetName val="Sub Spending"/>
      <sheetName val="EA Categories"/>
    </sheetNames>
    <sheetDataSet>
      <sheetData sheetId="0">
        <row r="1">
          <cell r="A1" t="str">
            <v>Country / Award Name: Malawi CDC PIVOT</v>
          </cell>
        </row>
      </sheetData>
      <sheetData sheetId="1" refreshError="1"/>
      <sheetData sheetId="2">
        <row r="4">
          <cell r="B4" t="str">
            <v>Program Management</v>
          </cell>
        </row>
      </sheetData>
      <sheetData sheetId="3">
        <row r="4">
          <cell r="C4" t="str">
            <v>Program Management</v>
          </cell>
          <cell r="V4">
            <v>0</v>
          </cell>
        </row>
        <row r="5">
          <cell r="V5">
            <v>0</v>
          </cell>
        </row>
        <row r="6">
          <cell r="V6">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amp; Not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Report"/>
      <sheetName val="USAID Summary"/>
      <sheetName val="Non-USG Summary"/>
      <sheetName val="Subawards"/>
      <sheetName val="DC Costs 0309"/>
      <sheetName val="RM Jan-Mar 09"/>
      <sheetName val="DC Costs 0209"/>
      <sheetName val="SUB EXP 0309"/>
      <sheetName val="Expense Summary"/>
      <sheetName val="Rollup - KEEP!"/>
      <sheetName val="Oct 07"/>
      <sheetName val="Nov"/>
      <sheetName val="Dec"/>
      <sheetName val="Jan"/>
      <sheetName val="Feb"/>
      <sheetName val="Mar"/>
      <sheetName val="Apr"/>
      <sheetName val="May"/>
      <sheetName val="Jun"/>
      <sheetName val="Jul"/>
      <sheetName val="Aug"/>
      <sheetName val="Sep"/>
      <sheetName val="Oct08"/>
      <sheetName val="SUB EXP 0209"/>
      <sheetName val="SUB EXP 1208"/>
      <sheetName val="Jan 09"/>
      <sheetName val="Feb 09"/>
      <sheetName val="old Feb 09"/>
      <sheetName val="old Jan 09"/>
      <sheetName val="02-2009 PIVOT"/>
      <sheetName val="Dec08"/>
      <sheetName val="Mar 09"/>
      <sheetName val="03-2009 PIVOT"/>
      <sheetName val="Parameters - KEEP!"/>
      <sheetName val="01-2009 PIVOT"/>
      <sheetName val="Subgrants 01-2009"/>
      <sheetName val="12-2008 PIVOT"/>
      <sheetName val="Nov08"/>
      <sheetName val="11-2008 PIVOT"/>
      <sheetName val="10-2008 PIVOT"/>
      <sheetName val="09-2008 PIVOT"/>
      <sheetName val="08-2008 PIVOT"/>
      <sheetName val="Monthly Summary "/>
    </sheetNames>
    <sheetDataSet>
      <sheetData sheetId="0" refreshError="1"/>
      <sheetData sheetId="1" refreshError="1"/>
      <sheetData sheetId="2">
        <row r="12">
          <cell r="R12">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1">
          <cell r="A1" t="str">
            <v>Elizabeth Glaser Pediatric AIDS Foundation</v>
          </cell>
        </row>
        <row r="2">
          <cell r="A2" t="str">
            <v>UGANDA Pipeline</v>
          </cell>
        </row>
        <row r="3">
          <cell r="F3">
            <v>73</v>
          </cell>
        </row>
        <row r="4">
          <cell r="B4" t="str">
            <v>For Excel VLOOKUP Formula Use Only</v>
          </cell>
          <cell r="D4">
            <v>76</v>
          </cell>
          <cell r="E4">
            <v>74</v>
          </cell>
          <cell r="F4">
            <v>72</v>
          </cell>
          <cell r="G4">
            <v>71</v>
          </cell>
          <cell r="H4">
            <v>69</v>
          </cell>
          <cell r="I4">
            <v>10</v>
          </cell>
          <cell r="J4">
            <v>10</v>
          </cell>
          <cell r="K4">
            <v>10</v>
          </cell>
          <cell r="L4">
            <v>10</v>
          </cell>
          <cell r="M4">
            <v>10</v>
          </cell>
        </row>
        <row r="5">
          <cell r="A5" t="str">
            <v>December 2008</v>
          </cell>
          <cell r="D5" t="str">
            <v>USAID/W</v>
          </cell>
          <cell r="E5" t="str">
            <v>USAID/W</v>
          </cell>
          <cell r="H5" t="str">
            <v xml:space="preserve"> </v>
          </cell>
          <cell r="I5" t="str">
            <v xml:space="preserve"> </v>
          </cell>
          <cell r="J5" t="str">
            <v xml:space="preserve"> </v>
          </cell>
          <cell r="K5" t="str">
            <v xml:space="preserve"> </v>
          </cell>
          <cell r="L5" t="str">
            <v xml:space="preserve"> </v>
          </cell>
          <cell r="M5" t="str">
            <v xml:space="preserve"> </v>
          </cell>
        </row>
        <row r="6">
          <cell r="A6" t="str">
            <v>EXPENSE DETAIL</v>
          </cell>
          <cell r="D6" t="str">
            <v>Core MTCT</v>
          </cell>
          <cell r="E6" t="str">
            <v>Mission</v>
          </cell>
          <cell r="F6" t="str">
            <v>Private</v>
          </cell>
          <cell r="G6" t="str">
            <v>Abbott</v>
          </cell>
          <cell r="H6" t="str">
            <v>WHO</v>
          </cell>
          <cell r="I6" t="str">
            <v xml:space="preserve"> </v>
          </cell>
          <cell r="J6" t="str">
            <v xml:space="preserve"> </v>
          </cell>
          <cell r="K6" t="str">
            <v xml:space="preserve"> </v>
          </cell>
          <cell r="L6" t="str">
            <v xml:space="preserve"> </v>
          </cell>
          <cell r="M6" t="str">
            <v xml:space="preserve"> </v>
          </cell>
        </row>
        <row r="7">
          <cell r="A7" t="str">
            <v>Account Category</v>
          </cell>
          <cell r="E7" t="str">
            <v xml:space="preserve"> </v>
          </cell>
          <cell r="F7" t="str">
            <v xml:space="preserve"> </v>
          </cell>
          <cell r="H7" t="str">
            <v xml:space="preserve"> </v>
          </cell>
          <cell r="I7" t="str">
            <v xml:space="preserve"> </v>
          </cell>
          <cell r="J7" t="str">
            <v xml:space="preserve"> </v>
          </cell>
          <cell r="K7" t="str">
            <v xml:space="preserve"> </v>
          </cell>
          <cell r="L7" t="str">
            <v xml:space="preserve"> </v>
          </cell>
          <cell r="M7" t="str">
            <v xml:space="preserve"> </v>
          </cell>
          <cell r="N7" t="str">
            <v>Grand Total</v>
          </cell>
        </row>
        <row r="8">
          <cell r="A8" t="str">
            <v>1. Personnel &amp; Allowances</v>
          </cell>
          <cell r="B8" t="str">
            <v>5000</v>
          </cell>
          <cell r="C8" t="str">
            <v>Salary</v>
          </cell>
          <cell r="D8">
            <v>0</v>
          </cell>
          <cell r="E8">
            <v>16674.53</v>
          </cell>
          <cell r="F8">
            <v>0</v>
          </cell>
          <cell r="G8">
            <v>4020.23</v>
          </cell>
          <cell r="H8">
            <v>0</v>
          </cell>
          <cell r="N8">
            <v>20694.759999999998</v>
          </cell>
        </row>
        <row r="9">
          <cell r="B9" t="str">
            <v>5009</v>
          </cell>
          <cell r="C9" t="str">
            <v>In Country Salary</v>
          </cell>
          <cell r="D9">
            <v>0</v>
          </cell>
          <cell r="E9">
            <v>82879.73</v>
          </cell>
          <cell r="F9">
            <v>0</v>
          </cell>
          <cell r="G9">
            <v>18037.12</v>
          </cell>
          <cell r="H9">
            <v>0</v>
          </cell>
          <cell r="N9">
            <v>100916.84999999999</v>
          </cell>
        </row>
        <row r="10">
          <cell r="B10" t="str">
            <v>5012</v>
          </cell>
          <cell r="C10" t="str">
            <v>Housing Allowance</v>
          </cell>
          <cell r="D10">
            <v>0</v>
          </cell>
          <cell r="E10">
            <v>0</v>
          </cell>
          <cell r="F10">
            <v>0</v>
          </cell>
          <cell r="G10">
            <v>0</v>
          </cell>
          <cell r="H10">
            <v>0</v>
          </cell>
          <cell r="N10">
            <v>0</v>
          </cell>
        </row>
        <row r="11">
          <cell r="B11" t="str">
            <v>5010</v>
          </cell>
          <cell r="C11" t="str">
            <v>Cost of Living Allowance</v>
          </cell>
          <cell r="D11">
            <v>0</v>
          </cell>
          <cell r="E11">
            <v>0</v>
          </cell>
          <cell r="F11">
            <v>0</v>
          </cell>
          <cell r="G11">
            <v>0</v>
          </cell>
          <cell r="H11">
            <v>0</v>
          </cell>
          <cell r="N11">
            <v>0</v>
          </cell>
        </row>
        <row r="12">
          <cell r="B12" t="str">
            <v>5011</v>
          </cell>
          <cell r="C12" t="str">
            <v>Hardship Allowance</v>
          </cell>
          <cell r="D12">
            <v>0</v>
          </cell>
          <cell r="E12">
            <v>0</v>
          </cell>
          <cell r="F12">
            <v>0</v>
          </cell>
          <cell r="G12">
            <v>0</v>
          </cell>
          <cell r="H12">
            <v>0</v>
          </cell>
          <cell r="N12">
            <v>0</v>
          </cell>
        </row>
        <row r="13">
          <cell r="B13" t="str">
            <v>5014</v>
          </cell>
          <cell r="C13" t="str">
            <v>Employee Misc</v>
          </cell>
          <cell r="D13">
            <v>0</v>
          </cell>
          <cell r="E13">
            <v>617.76</v>
          </cell>
          <cell r="F13">
            <v>0</v>
          </cell>
          <cell r="G13">
            <v>0</v>
          </cell>
          <cell r="H13">
            <v>0</v>
          </cell>
          <cell r="N13">
            <v>617.76</v>
          </cell>
        </row>
        <row r="14">
          <cell r="A14" t="str">
            <v>1. Personnel and Allowances Total</v>
          </cell>
          <cell r="D14">
            <v>0</v>
          </cell>
          <cell r="E14">
            <v>100172.01999999999</v>
          </cell>
          <cell r="F14">
            <v>0</v>
          </cell>
          <cell r="G14">
            <v>22057.35</v>
          </cell>
          <cell r="H14">
            <v>0</v>
          </cell>
          <cell r="N14">
            <v>122229.36999999998</v>
          </cell>
        </row>
        <row r="15">
          <cell r="A15" t="str">
            <v>2. Fringe</v>
          </cell>
          <cell r="B15" t="str">
            <v>5199</v>
          </cell>
          <cell r="C15" t="str">
            <v>Fringe Pool Allocation</v>
          </cell>
          <cell r="D15">
            <v>0</v>
          </cell>
          <cell r="E15">
            <v>9820.4400000000096</v>
          </cell>
          <cell r="F15">
            <v>0</v>
          </cell>
          <cell r="G15">
            <v>1832.21</v>
          </cell>
          <cell r="H15">
            <v>0</v>
          </cell>
          <cell r="N15">
            <v>11652.650000000009</v>
          </cell>
        </row>
        <row r="16">
          <cell r="B16" t="str">
            <v>0000</v>
          </cell>
          <cell r="C16" t="str">
            <v>Pension Plan</v>
          </cell>
          <cell r="D16">
            <v>0</v>
          </cell>
          <cell r="E16">
            <v>0</v>
          </cell>
          <cell r="F16">
            <v>0</v>
          </cell>
          <cell r="G16">
            <v>0</v>
          </cell>
          <cell r="H16">
            <v>0</v>
          </cell>
          <cell r="N16">
            <v>0</v>
          </cell>
        </row>
        <row r="17">
          <cell r="B17" t="str">
            <v>5101</v>
          </cell>
          <cell r="C17" t="str">
            <v>Medical Dental &amp; Vision</v>
          </cell>
          <cell r="D17">
            <v>0</v>
          </cell>
          <cell r="E17">
            <v>7208.25</v>
          </cell>
          <cell r="F17">
            <v>0</v>
          </cell>
          <cell r="G17">
            <v>0</v>
          </cell>
          <cell r="H17">
            <v>0</v>
          </cell>
          <cell r="N17">
            <v>7208.25</v>
          </cell>
        </row>
        <row r="18">
          <cell r="B18" t="str">
            <v>5016</v>
          </cell>
          <cell r="C18" t="str">
            <v>Accrued Vacation Expense</v>
          </cell>
          <cell r="D18">
            <v>0</v>
          </cell>
          <cell r="E18">
            <v>19577.04</v>
          </cell>
          <cell r="F18">
            <v>0</v>
          </cell>
          <cell r="G18">
            <v>2059.79</v>
          </cell>
          <cell r="H18">
            <v>0</v>
          </cell>
          <cell r="N18">
            <v>21636.83</v>
          </cell>
        </row>
        <row r="19">
          <cell r="B19" t="str">
            <v>5017</v>
          </cell>
          <cell r="C19" t="str">
            <v>Severance Expense</v>
          </cell>
          <cell r="D19">
            <v>0</v>
          </cell>
          <cell r="E19">
            <v>91412.08</v>
          </cell>
          <cell r="F19">
            <v>0</v>
          </cell>
          <cell r="G19">
            <v>5492.44</v>
          </cell>
          <cell r="H19">
            <v>0</v>
          </cell>
          <cell r="N19">
            <v>96904.52</v>
          </cell>
        </row>
        <row r="20">
          <cell r="B20" t="str">
            <v>5103</v>
          </cell>
          <cell r="C20" t="str">
            <v>Workers Comp</v>
          </cell>
          <cell r="D20">
            <v>0</v>
          </cell>
          <cell r="E20">
            <v>0</v>
          </cell>
          <cell r="F20">
            <v>0</v>
          </cell>
          <cell r="G20">
            <v>0</v>
          </cell>
          <cell r="H20">
            <v>0</v>
          </cell>
          <cell r="N20">
            <v>0</v>
          </cell>
        </row>
        <row r="21">
          <cell r="B21" t="str">
            <v>5100</v>
          </cell>
          <cell r="C21" t="str">
            <v>PR Taxes</v>
          </cell>
          <cell r="D21">
            <v>0</v>
          </cell>
          <cell r="E21">
            <v>-22189.99</v>
          </cell>
          <cell r="F21">
            <v>0</v>
          </cell>
          <cell r="G21">
            <v>0</v>
          </cell>
          <cell r="H21">
            <v>0</v>
          </cell>
          <cell r="N21">
            <v>-22189.99</v>
          </cell>
        </row>
        <row r="22">
          <cell r="A22" t="str">
            <v>2. Fringe Total</v>
          </cell>
          <cell r="D22">
            <v>0</v>
          </cell>
          <cell r="E22">
            <v>105827.82</v>
          </cell>
          <cell r="F22">
            <v>0</v>
          </cell>
          <cell r="G22">
            <v>9384.4399999999987</v>
          </cell>
          <cell r="H22">
            <v>0</v>
          </cell>
          <cell r="N22">
            <v>115212.26</v>
          </cell>
        </row>
        <row r="23">
          <cell r="A23" t="str">
            <v>3. Travel and Per Diem</v>
          </cell>
          <cell r="B23" t="str">
            <v>5201</v>
          </cell>
          <cell r="C23" t="str">
            <v>Travel-Food &amp; Lodging</v>
          </cell>
          <cell r="D23">
            <v>0</v>
          </cell>
          <cell r="E23">
            <v>14197.62</v>
          </cell>
          <cell r="F23">
            <v>0</v>
          </cell>
          <cell r="G23">
            <v>4081.53</v>
          </cell>
          <cell r="H23">
            <v>0</v>
          </cell>
          <cell r="N23">
            <v>18279.150000000001</v>
          </cell>
        </row>
        <row r="24">
          <cell r="B24" t="str">
            <v>5202</v>
          </cell>
          <cell r="C24" t="str">
            <v>Travel-Other</v>
          </cell>
          <cell r="D24">
            <v>0</v>
          </cell>
          <cell r="E24">
            <v>0</v>
          </cell>
          <cell r="F24">
            <v>0</v>
          </cell>
          <cell r="G24">
            <v>0</v>
          </cell>
          <cell r="H24">
            <v>0</v>
          </cell>
          <cell r="N24">
            <v>0</v>
          </cell>
        </row>
        <row r="25">
          <cell r="B25" t="str">
            <v>5200</v>
          </cell>
          <cell r="C25" t="str">
            <v>Travel-Transportation</v>
          </cell>
          <cell r="D25">
            <v>0</v>
          </cell>
          <cell r="E25">
            <v>521.44000000000005</v>
          </cell>
          <cell r="F25">
            <v>0</v>
          </cell>
          <cell r="G25">
            <v>2622.29</v>
          </cell>
          <cell r="H25">
            <v>0</v>
          </cell>
          <cell r="N25">
            <v>3143.73</v>
          </cell>
        </row>
        <row r="26">
          <cell r="B26" t="str">
            <v>0000</v>
          </cell>
          <cell r="C26" t="str">
            <v>Travel-Vehicle Rental</v>
          </cell>
          <cell r="D26">
            <v>0</v>
          </cell>
          <cell r="E26">
            <v>0</v>
          </cell>
          <cell r="F26">
            <v>0</v>
          </cell>
          <cell r="G26">
            <v>0</v>
          </cell>
          <cell r="H26">
            <v>0</v>
          </cell>
          <cell r="N26">
            <v>0</v>
          </cell>
        </row>
        <row r="27">
          <cell r="A27" t="str">
            <v>3. Travel and Per Diem Total</v>
          </cell>
          <cell r="D27">
            <v>0</v>
          </cell>
          <cell r="E27">
            <v>14719.060000000001</v>
          </cell>
          <cell r="F27">
            <v>0</v>
          </cell>
          <cell r="G27">
            <v>6703.82</v>
          </cell>
          <cell r="H27">
            <v>0</v>
          </cell>
          <cell r="N27">
            <v>21422.880000000001</v>
          </cell>
        </row>
        <row r="28">
          <cell r="A28" t="str">
            <v>4. Program Requirements</v>
          </cell>
          <cell r="B28" t="str">
            <v>5723</v>
          </cell>
          <cell r="C28" t="str">
            <v>Conference &amp; Training-Facility</v>
          </cell>
          <cell r="D28">
            <v>0</v>
          </cell>
          <cell r="E28">
            <v>9461.34</v>
          </cell>
          <cell r="F28">
            <v>0</v>
          </cell>
          <cell r="G28">
            <v>22264.81</v>
          </cell>
          <cell r="H28">
            <v>0</v>
          </cell>
          <cell r="N28">
            <v>31726.15</v>
          </cell>
        </row>
        <row r="29">
          <cell r="B29" t="str">
            <v>5504</v>
          </cell>
          <cell r="C29" t="str">
            <v>Consultant Fees</v>
          </cell>
          <cell r="D29">
            <v>0</v>
          </cell>
          <cell r="E29">
            <v>576.30999999999995</v>
          </cell>
          <cell r="F29">
            <v>0</v>
          </cell>
          <cell r="G29">
            <v>230.53</v>
          </cell>
          <cell r="H29">
            <v>0</v>
          </cell>
          <cell r="N29">
            <v>806.83999999999992</v>
          </cell>
        </row>
        <row r="30">
          <cell r="B30" t="str">
            <v>0000</v>
          </cell>
          <cell r="C30" t="str">
            <v>Contract &amp; Prof Serv-Other</v>
          </cell>
          <cell r="D30">
            <v>0</v>
          </cell>
          <cell r="E30">
            <v>0</v>
          </cell>
          <cell r="F30">
            <v>0</v>
          </cell>
          <cell r="G30">
            <v>0</v>
          </cell>
          <cell r="H30">
            <v>0</v>
          </cell>
          <cell r="N30">
            <v>0</v>
          </cell>
        </row>
        <row r="31">
          <cell r="B31" t="str">
            <v>5724</v>
          </cell>
          <cell r="C31" t="str">
            <v>Conference &amp; Training-Registration</v>
          </cell>
          <cell r="D31">
            <v>0</v>
          </cell>
          <cell r="E31">
            <v>5944.72</v>
          </cell>
          <cell r="F31">
            <v>0</v>
          </cell>
          <cell r="G31">
            <v>2733.37</v>
          </cell>
          <cell r="H31">
            <v>0</v>
          </cell>
          <cell r="N31">
            <v>8678.09</v>
          </cell>
        </row>
        <row r="32">
          <cell r="B32" t="str">
            <v>0000</v>
          </cell>
          <cell r="C32" t="str">
            <v>Consultant General Expense - Other</v>
          </cell>
          <cell r="D32">
            <v>0</v>
          </cell>
          <cell r="E32">
            <v>0</v>
          </cell>
          <cell r="F32">
            <v>0</v>
          </cell>
          <cell r="G32">
            <v>0</v>
          </cell>
          <cell r="H32">
            <v>0</v>
          </cell>
          <cell r="N32">
            <v>0</v>
          </cell>
        </row>
        <row r="33">
          <cell r="B33" t="str">
            <v>0000</v>
          </cell>
          <cell r="C33" t="str">
            <v>Programs-Medical Equipment Supplies</v>
          </cell>
          <cell r="D33">
            <v>0</v>
          </cell>
          <cell r="E33">
            <v>0</v>
          </cell>
          <cell r="F33">
            <v>0</v>
          </cell>
          <cell r="G33">
            <v>0</v>
          </cell>
          <cell r="H33">
            <v>0</v>
          </cell>
          <cell r="N33">
            <v>0</v>
          </cell>
        </row>
        <row r="34">
          <cell r="B34" t="str">
            <v>5403</v>
          </cell>
          <cell r="C34" t="str">
            <v>Programs-Medical Equipment Supplies</v>
          </cell>
          <cell r="D34">
            <v>0</v>
          </cell>
          <cell r="E34">
            <v>1750.67</v>
          </cell>
          <cell r="F34">
            <v>0</v>
          </cell>
          <cell r="G34">
            <v>3421.94</v>
          </cell>
          <cell r="H34">
            <v>0</v>
          </cell>
          <cell r="N34">
            <v>5172.6100000000006</v>
          </cell>
        </row>
        <row r="35">
          <cell r="B35" t="str">
            <v>0000</v>
          </cell>
          <cell r="C35" t="str">
            <v>Programs-ARV Pharmaceutical Supplies</v>
          </cell>
          <cell r="D35">
            <v>0</v>
          </cell>
          <cell r="E35">
            <v>0</v>
          </cell>
          <cell r="F35">
            <v>0</v>
          </cell>
          <cell r="G35">
            <v>0</v>
          </cell>
          <cell r="H35">
            <v>0</v>
          </cell>
          <cell r="N35">
            <v>0</v>
          </cell>
        </row>
        <row r="36">
          <cell r="B36" t="str">
            <v>0000</v>
          </cell>
          <cell r="C36" t="str">
            <v>Programs-Renovation &amp; Const Material &amp; Costs</v>
          </cell>
          <cell r="D36">
            <v>0</v>
          </cell>
          <cell r="E36">
            <v>0</v>
          </cell>
          <cell r="F36">
            <v>0</v>
          </cell>
          <cell r="G36">
            <v>0</v>
          </cell>
          <cell r="H36">
            <v>0</v>
          </cell>
          <cell r="N36">
            <v>0</v>
          </cell>
        </row>
        <row r="37">
          <cell r="A37" t="str">
            <v>4. Program Requirements Total</v>
          </cell>
          <cell r="D37">
            <v>0</v>
          </cell>
          <cell r="E37">
            <v>17733.04</v>
          </cell>
          <cell r="F37">
            <v>0</v>
          </cell>
          <cell r="G37">
            <v>28650.649999999998</v>
          </cell>
          <cell r="H37">
            <v>0</v>
          </cell>
          <cell r="N37">
            <v>46383.69</v>
          </cell>
        </row>
        <row r="38">
          <cell r="A38" t="str">
            <v>5. Equipment</v>
          </cell>
          <cell r="B38" t="str">
            <v>5300</v>
          </cell>
          <cell r="C38" t="str">
            <v>Office-Computer Hardware &amp; Software</v>
          </cell>
          <cell r="D38">
            <v>0</v>
          </cell>
          <cell r="E38">
            <v>733.25</v>
          </cell>
          <cell r="F38">
            <v>0</v>
          </cell>
          <cell r="G38">
            <v>0</v>
          </cell>
          <cell r="H38">
            <v>0</v>
          </cell>
          <cell r="N38">
            <v>733.25</v>
          </cell>
        </row>
        <row r="39">
          <cell r="B39" t="str">
            <v>0000</v>
          </cell>
          <cell r="C39" t="str">
            <v>Office-Equipment Expendable</v>
          </cell>
          <cell r="D39">
            <v>0</v>
          </cell>
          <cell r="E39">
            <v>0</v>
          </cell>
          <cell r="F39">
            <v>0</v>
          </cell>
          <cell r="G39">
            <v>0</v>
          </cell>
          <cell r="H39">
            <v>0</v>
          </cell>
          <cell r="N39">
            <v>0</v>
          </cell>
        </row>
        <row r="40">
          <cell r="B40" t="str">
            <v>0000</v>
          </cell>
          <cell r="C40" t="str">
            <v>Office-Equipment Nonexpendable</v>
          </cell>
          <cell r="D40">
            <v>0</v>
          </cell>
          <cell r="E40">
            <v>0</v>
          </cell>
          <cell r="F40">
            <v>0</v>
          </cell>
          <cell r="G40">
            <v>0</v>
          </cell>
          <cell r="H40">
            <v>0</v>
          </cell>
          <cell r="N40">
            <v>0</v>
          </cell>
        </row>
        <row r="41">
          <cell r="B41" t="str">
            <v>0000</v>
          </cell>
          <cell r="C41" t="str">
            <v>Vehicle Purchase</v>
          </cell>
          <cell r="D41">
            <v>0</v>
          </cell>
          <cell r="E41">
            <v>0</v>
          </cell>
          <cell r="F41">
            <v>0</v>
          </cell>
          <cell r="G41">
            <v>0</v>
          </cell>
          <cell r="H41">
            <v>0</v>
          </cell>
          <cell r="N41">
            <v>0</v>
          </cell>
        </row>
        <row r="42">
          <cell r="A42" t="str">
            <v>5. Equipment Total</v>
          </cell>
          <cell r="D42">
            <v>0</v>
          </cell>
          <cell r="E42">
            <v>733.25</v>
          </cell>
          <cell r="F42">
            <v>0</v>
          </cell>
          <cell r="G42">
            <v>0</v>
          </cell>
          <cell r="H42">
            <v>0</v>
          </cell>
          <cell r="N42">
            <v>733.25</v>
          </cell>
        </row>
        <row r="43">
          <cell r="A43" t="str">
            <v>6. Supplies and Materials</v>
          </cell>
          <cell r="B43" t="str">
            <v>5401</v>
          </cell>
          <cell r="C43" t="str">
            <v>Office -Print &amp; Stationary</v>
          </cell>
          <cell r="D43">
            <v>0</v>
          </cell>
          <cell r="E43">
            <v>475.97</v>
          </cell>
          <cell r="F43">
            <v>0</v>
          </cell>
          <cell r="G43">
            <v>3415.53</v>
          </cell>
          <cell r="H43">
            <v>0</v>
          </cell>
          <cell r="N43">
            <v>3891.5</v>
          </cell>
        </row>
        <row r="44">
          <cell r="B44" t="str">
            <v>5400</v>
          </cell>
          <cell r="C44" t="str">
            <v>Office-Equipment &amp; Supplies</v>
          </cell>
          <cell r="D44">
            <v>0</v>
          </cell>
          <cell r="E44">
            <v>2998.73</v>
          </cell>
          <cell r="F44">
            <v>1186.28</v>
          </cell>
          <cell r="G44">
            <v>15.44</v>
          </cell>
          <cell r="H44">
            <v>0</v>
          </cell>
          <cell r="N44">
            <v>4200.45</v>
          </cell>
        </row>
        <row r="45">
          <cell r="A45" t="str">
            <v>6. Supplies and Materials Total</v>
          </cell>
          <cell r="D45">
            <v>0</v>
          </cell>
          <cell r="E45">
            <v>3474.7</v>
          </cell>
          <cell r="F45">
            <v>1186.28</v>
          </cell>
          <cell r="G45">
            <v>3430.9700000000003</v>
          </cell>
          <cell r="H45">
            <v>0</v>
          </cell>
          <cell r="N45">
            <v>8091.95</v>
          </cell>
        </row>
        <row r="46">
          <cell r="A46" t="str">
            <v>7. Other Direct Costs</v>
          </cell>
          <cell r="B46" t="str">
            <v>5716</v>
          </cell>
          <cell r="C46" t="str">
            <v>Bank &amp; Merchant Fees</v>
          </cell>
          <cell r="D46">
            <v>0</v>
          </cell>
          <cell r="E46">
            <v>155.83000000000001</v>
          </cell>
          <cell r="F46">
            <v>0</v>
          </cell>
          <cell r="G46">
            <v>0</v>
          </cell>
          <cell r="H46">
            <v>0</v>
          </cell>
          <cell r="N46">
            <v>155.83000000000001</v>
          </cell>
        </row>
        <row r="47">
          <cell r="B47" t="str">
            <v>0000</v>
          </cell>
          <cell r="C47" t="str">
            <v>Books, Dues &amp; Subscription</v>
          </cell>
          <cell r="D47">
            <v>0</v>
          </cell>
          <cell r="E47">
            <v>0</v>
          </cell>
          <cell r="F47">
            <v>0</v>
          </cell>
          <cell r="G47">
            <v>0</v>
          </cell>
          <cell r="H47">
            <v>0</v>
          </cell>
          <cell r="N47">
            <v>0</v>
          </cell>
        </row>
        <row r="48">
          <cell r="B48" t="str">
            <v>0000</v>
          </cell>
          <cell r="C48" t="str">
            <v>Contract &amp; Prof Serv-Legal</v>
          </cell>
          <cell r="D48">
            <v>0</v>
          </cell>
          <cell r="E48">
            <v>0</v>
          </cell>
          <cell r="F48">
            <v>0</v>
          </cell>
          <cell r="G48">
            <v>0</v>
          </cell>
          <cell r="H48">
            <v>0</v>
          </cell>
          <cell r="N48">
            <v>0</v>
          </cell>
        </row>
        <row r="49">
          <cell r="B49" t="str">
            <v>5701</v>
          </cell>
          <cell r="C49" t="str">
            <v>Data/Communications</v>
          </cell>
          <cell r="D49">
            <v>0</v>
          </cell>
          <cell r="E49">
            <v>3437.86</v>
          </cell>
          <cell r="F49">
            <v>0</v>
          </cell>
          <cell r="G49">
            <v>0</v>
          </cell>
          <cell r="H49">
            <v>0</v>
          </cell>
          <cell r="N49">
            <v>3437.86</v>
          </cell>
        </row>
        <row r="50">
          <cell r="B50" t="str">
            <v>5731</v>
          </cell>
          <cell r="C50" t="str">
            <v>Foreign Exchange Rate  Gain/Loss</v>
          </cell>
          <cell r="E50">
            <v>-230.95</v>
          </cell>
          <cell r="G50">
            <v>0</v>
          </cell>
          <cell r="N50">
            <v>-230.95</v>
          </cell>
        </row>
        <row r="51">
          <cell r="B51" t="str">
            <v>0000</v>
          </cell>
          <cell r="C51" t="str">
            <v>Insurance-Business Liability</v>
          </cell>
          <cell r="D51">
            <v>0</v>
          </cell>
          <cell r="E51">
            <v>0</v>
          </cell>
          <cell r="F51">
            <v>0</v>
          </cell>
          <cell r="G51">
            <v>0</v>
          </cell>
          <cell r="H51">
            <v>0</v>
          </cell>
          <cell r="N51">
            <v>0</v>
          </cell>
        </row>
        <row r="52">
          <cell r="B52" t="str">
            <v>5709</v>
          </cell>
          <cell r="C52" t="str">
            <v>Office-Fuel &amp; Oil</v>
          </cell>
          <cell r="D52">
            <v>0</v>
          </cell>
          <cell r="E52">
            <v>3344.31</v>
          </cell>
          <cell r="F52">
            <v>0</v>
          </cell>
          <cell r="G52">
            <v>355.56</v>
          </cell>
          <cell r="H52">
            <v>0</v>
          </cell>
          <cell r="N52">
            <v>3699.87</v>
          </cell>
        </row>
        <row r="53">
          <cell r="B53" t="str">
            <v>0000</v>
          </cell>
          <cell r="C53" t="str">
            <v>Office-Repair &amp; Maintenance-Computer</v>
          </cell>
          <cell r="D53">
            <v>0</v>
          </cell>
          <cell r="E53">
            <v>0</v>
          </cell>
          <cell r="F53">
            <v>0</v>
          </cell>
          <cell r="G53">
            <v>0</v>
          </cell>
          <cell r="H53">
            <v>0</v>
          </cell>
          <cell r="N53">
            <v>0</v>
          </cell>
        </row>
        <row r="54">
          <cell r="B54" t="str">
            <v>5707</v>
          </cell>
          <cell r="C54" t="str">
            <v>Office-Repair &amp; Maintenance-Office</v>
          </cell>
          <cell r="D54">
            <v>0</v>
          </cell>
          <cell r="E54">
            <v>2037.44</v>
          </cell>
          <cell r="F54">
            <v>0</v>
          </cell>
          <cell r="G54">
            <v>20.58</v>
          </cell>
          <cell r="H54">
            <v>0</v>
          </cell>
          <cell r="N54">
            <v>2058.02</v>
          </cell>
        </row>
        <row r="55">
          <cell r="B55" t="str">
            <v>0000</v>
          </cell>
          <cell r="C55" t="str">
            <v>Office-Repairs &amp; Maintenance-Vehicle</v>
          </cell>
          <cell r="D55">
            <v>0</v>
          </cell>
          <cell r="E55">
            <v>0</v>
          </cell>
          <cell r="F55">
            <v>0</v>
          </cell>
          <cell r="G55">
            <v>0</v>
          </cell>
          <cell r="H55">
            <v>0</v>
          </cell>
          <cell r="N55">
            <v>0</v>
          </cell>
        </row>
        <row r="56">
          <cell r="B56" t="str">
            <v>5726</v>
          </cell>
          <cell r="C56" t="str">
            <v>Other: VAT Charges</v>
          </cell>
          <cell r="D56">
            <v>0</v>
          </cell>
          <cell r="E56">
            <v>683.4</v>
          </cell>
          <cell r="F56">
            <v>0</v>
          </cell>
          <cell r="G56">
            <v>446.59</v>
          </cell>
          <cell r="H56">
            <v>0</v>
          </cell>
          <cell r="N56">
            <v>1129.99</v>
          </cell>
        </row>
        <row r="57">
          <cell r="B57" t="str">
            <v>5710</v>
          </cell>
          <cell r="C57" t="str">
            <v>Postage &amp; Shipping</v>
          </cell>
          <cell r="D57">
            <v>0</v>
          </cell>
          <cell r="E57">
            <v>393.64</v>
          </cell>
          <cell r="F57">
            <v>0</v>
          </cell>
          <cell r="G57">
            <v>0</v>
          </cell>
          <cell r="H57">
            <v>0</v>
          </cell>
          <cell r="N57">
            <v>393.64</v>
          </cell>
        </row>
        <row r="58">
          <cell r="B58" t="str">
            <v>5714</v>
          </cell>
          <cell r="C58" t="str">
            <v>Telephone &amp; Fax</v>
          </cell>
          <cell r="D58">
            <v>0</v>
          </cell>
          <cell r="E58">
            <v>6046.52</v>
          </cell>
          <cell r="F58">
            <v>0</v>
          </cell>
          <cell r="G58">
            <v>0</v>
          </cell>
          <cell r="H58">
            <v>0</v>
          </cell>
          <cell r="N58">
            <v>6046.52</v>
          </cell>
        </row>
        <row r="59">
          <cell r="B59" t="str">
            <v>0000</v>
          </cell>
          <cell r="C59" t="str">
            <v>Telephone Conference Calls</v>
          </cell>
          <cell r="D59">
            <v>0</v>
          </cell>
          <cell r="E59">
            <v>0</v>
          </cell>
          <cell r="F59">
            <v>0</v>
          </cell>
          <cell r="G59">
            <v>0</v>
          </cell>
          <cell r="H59">
            <v>0</v>
          </cell>
          <cell r="N59">
            <v>0</v>
          </cell>
        </row>
        <row r="60">
          <cell r="B60" t="str">
            <v>0000</v>
          </cell>
          <cell r="C60" t="str">
            <v>Rent-Storage &amp; Utilities</v>
          </cell>
          <cell r="D60">
            <v>0</v>
          </cell>
          <cell r="E60">
            <v>0</v>
          </cell>
          <cell r="F60">
            <v>0</v>
          </cell>
          <cell r="G60">
            <v>0</v>
          </cell>
          <cell r="H60">
            <v>0</v>
          </cell>
          <cell r="N60">
            <v>0</v>
          </cell>
        </row>
        <row r="61">
          <cell r="B61" t="str">
            <v>5711</v>
          </cell>
          <cell r="C61" t="str">
            <v>Rent-Office</v>
          </cell>
          <cell r="D61">
            <v>0</v>
          </cell>
          <cell r="E61">
            <v>2089.67</v>
          </cell>
          <cell r="F61">
            <v>0</v>
          </cell>
          <cell r="G61">
            <v>0</v>
          </cell>
          <cell r="H61">
            <v>0</v>
          </cell>
          <cell r="N61">
            <v>2089.67</v>
          </cell>
        </row>
        <row r="62">
          <cell r="B62" t="str">
            <v>0000</v>
          </cell>
          <cell r="C62" t="str">
            <v>Empty</v>
          </cell>
          <cell r="D62">
            <v>0</v>
          </cell>
          <cell r="E62">
            <v>0</v>
          </cell>
          <cell r="F62">
            <v>0</v>
          </cell>
          <cell r="G62">
            <v>0</v>
          </cell>
          <cell r="H62">
            <v>0</v>
          </cell>
          <cell r="N62">
            <v>0</v>
          </cell>
        </row>
        <row r="63">
          <cell r="B63" t="str">
            <v>5500</v>
          </cell>
          <cell r="C63" t="str">
            <v>Professional Serv Accounting</v>
          </cell>
          <cell r="D63">
            <v>0</v>
          </cell>
          <cell r="E63">
            <v>7249.57</v>
          </cell>
          <cell r="F63">
            <v>0</v>
          </cell>
          <cell r="G63">
            <v>0</v>
          </cell>
          <cell r="H63">
            <v>0</v>
          </cell>
          <cell r="N63">
            <v>7249.57</v>
          </cell>
        </row>
        <row r="64">
          <cell r="A64" t="str">
            <v>7. Other Direct Costs Total</v>
          </cell>
          <cell r="D64">
            <v>0</v>
          </cell>
          <cell r="E64">
            <v>25207.29</v>
          </cell>
          <cell r="F64">
            <v>0</v>
          </cell>
          <cell r="G64">
            <v>822.73</v>
          </cell>
          <cell r="H64">
            <v>0</v>
          </cell>
          <cell r="N64">
            <v>26030.019999999997</v>
          </cell>
        </row>
        <row r="65">
          <cell r="A65" t="str">
            <v>8. Subawards</v>
          </cell>
          <cell r="B65" t="str">
            <v>5550</v>
          </cell>
          <cell r="C65" t="str">
            <v>Sub-Grants</v>
          </cell>
          <cell r="D65">
            <v>0</v>
          </cell>
          <cell r="E65">
            <v>448678</v>
          </cell>
          <cell r="F65">
            <v>0</v>
          </cell>
          <cell r="G65">
            <v>12180</v>
          </cell>
          <cell r="H65">
            <v>0</v>
          </cell>
          <cell r="N65">
            <v>460858</v>
          </cell>
        </row>
        <row r="66">
          <cell r="B66" t="str">
            <v>5520</v>
          </cell>
          <cell r="C66" t="str">
            <v>In-Kind Sub-Grants</v>
          </cell>
          <cell r="D66">
            <v>0</v>
          </cell>
          <cell r="E66">
            <v>14268.3</v>
          </cell>
          <cell r="F66">
            <v>0</v>
          </cell>
          <cell r="G66">
            <v>73516.73</v>
          </cell>
          <cell r="H66">
            <v>0</v>
          </cell>
          <cell r="N66">
            <v>87785.03</v>
          </cell>
        </row>
        <row r="67">
          <cell r="A67" t="str">
            <v>8. Subawards Total</v>
          </cell>
          <cell r="D67">
            <v>0</v>
          </cell>
          <cell r="E67">
            <v>462946.3</v>
          </cell>
          <cell r="F67">
            <v>0</v>
          </cell>
          <cell r="G67">
            <v>85696.73</v>
          </cell>
          <cell r="H67">
            <v>0</v>
          </cell>
          <cell r="N67">
            <v>548643.03</v>
          </cell>
        </row>
        <row r="68">
          <cell r="A68" t="str">
            <v>10. Institutional Support</v>
          </cell>
          <cell r="B68" t="str">
            <v>5999</v>
          </cell>
          <cell r="C68" t="str">
            <v>Institutional Support Allocation</v>
          </cell>
          <cell r="D68">
            <v>0</v>
          </cell>
          <cell r="E68">
            <v>33013.56</v>
          </cell>
          <cell r="F68">
            <v>0</v>
          </cell>
          <cell r="G68">
            <v>0</v>
          </cell>
          <cell r="H68">
            <v>0</v>
          </cell>
          <cell r="N68">
            <v>33013.56</v>
          </cell>
        </row>
        <row r="69">
          <cell r="A69" t="str">
            <v>10. Institutional Support Total</v>
          </cell>
          <cell r="D69">
            <v>0</v>
          </cell>
          <cell r="E69">
            <v>33013.56</v>
          </cell>
          <cell r="F69">
            <v>0</v>
          </cell>
          <cell r="G69">
            <v>0</v>
          </cell>
          <cell r="H69">
            <v>0</v>
          </cell>
          <cell r="N69">
            <v>33013.56</v>
          </cell>
        </row>
        <row r="70">
          <cell r="A70" t="str">
            <v>11. Indirect Costs</v>
          </cell>
          <cell r="B70" t="str">
            <v>9900</v>
          </cell>
          <cell r="C70" t="str">
            <v>Indirect Cost Allocation</v>
          </cell>
          <cell r="D70">
            <v>0</v>
          </cell>
          <cell r="E70">
            <v>31283.180000000051</v>
          </cell>
          <cell r="F70">
            <v>12.179999999999836</v>
          </cell>
          <cell r="G70">
            <v>11541.6</v>
          </cell>
          <cell r="H70">
            <v>0</v>
          </cell>
          <cell r="N70">
            <v>42836.96000000005</v>
          </cell>
        </row>
        <row r="71">
          <cell r="A71" t="str">
            <v>11. Indirect Costs Total</v>
          </cell>
          <cell r="D71">
            <v>0</v>
          </cell>
          <cell r="E71">
            <v>31283.180000000051</v>
          </cell>
          <cell r="F71">
            <v>12.179999999999836</v>
          </cell>
          <cell r="G71">
            <v>11541.6</v>
          </cell>
          <cell r="H71">
            <v>0</v>
          </cell>
          <cell r="N71">
            <v>42836.96000000005</v>
          </cell>
        </row>
        <row r="72">
          <cell r="A72" t="str">
            <v>Grand Total</v>
          </cell>
          <cell r="D72">
            <v>0</v>
          </cell>
          <cell r="E72">
            <v>795110.2200000002</v>
          </cell>
          <cell r="F72">
            <v>1198.4599999999998</v>
          </cell>
          <cell r="G72">
            <v>168288.29</v>
          </cell>
          <cell r="H72">
            <v>0</v>
          </cell>
          <cell r="N72">
            <v>964596.97</v>
          </cell>
        </row>
        <row r="74">
          <cell r="A74" t="str">
            <v>December 2008</v>
          </cell>
          <cell r="C74" t="str">
            <v>Funder Name:</v>
          </cell>
          <cell r="D74" t="str">
            <v>USAID/W</v>
          </cell>
          <cell r="E74" t="str">
            <v>USAID/W</v>
          </cell>
          <cell r="I74" t="str">
            <v xml:space="preserve"> </v>
          </cell>
          <cell r="J74" t="str">
            <v xml:space="preserve"> </v>
          </cell>
          <cell r="K74" t="str">
            <v xml:space="preserve"> </v>
          </cell>
          <cell r="L74" t="str">
            <v xml:space="preserve"> </v>
          </cell>
          <cell r="M74" t="str">
            <v xml:space="preserve"> </v>
          </cell>
        </row>
        <row r="75">
          <cell r="A75" t="str">
            <v>SUBAWARD DETAIL</v>
          </cell>
          <cell r="C75" t="str">
            <v>Grant In Name:</v>
          </cell>
          <cell r="D75" t="str">
            <v>Core MTCT</v>
          </cell>
          <cell r="E75" t="str">
            <v>Mission</v>
          </cell>
          <cell r="F75" t="str">
            <v>Private</v>
          </cell>
          <cell r="G75" t="str">
            <v>Abbott</v>
          </cell>
          <cell r="H75" t="str">
            <v>WHO</v>
          </cell>
          <cell r="I75" t="str">
            <v xml:space="preserve"> </v>
          </cell>
          <cell r="J75" t="str">
            <v xml:space="preserve"> </v>
          </cell>
          <cell r="K75" t="str">
            <v xml:space="preserve"> </v>
          </cell>
          <cell r="L75" t="str">
            <v xml:space="preserve"> </v>
          </cell>
          <cell r="M75" t="str">
            <v xml:space="preserve"> </v>
          </cell>
        </row>
        <row r="76">
          <cell r="A76" t="str">
            <v>Grantee Name</v>
          </cell>
          <cell r="C76" t="str">
            <v>Designation Name:</v>
          </cell>
          <cell r="D76">
            <v>0</v>
          </cell>
          <cell r="E76" t="str">
            <v xml:space="preserve"> </v>
          </cell>
          <cell r="F76" t="str">
            <v xml:space="preserve"> </v>
          </cell>
          <cell r="G76">
            <v>0</v>
          </cell>
          <cell r="H76" t="str">
            <v xml:space="preserve"> </v>
          </cell>
          <cell r="I76" t="str">
            <v xml:space="preserve"> </v>
          </cell>
          <cell r="J76" t="str">
            <v xml:space="preserve"> </v>
          </cell>
          <cell r="K76" t="str">
            <v xml:space="preserve"> </v>
          </cell>
          <cell r="L76" t="str">
            <v xml:space="preserve"> </v>
          </cell>
          <cell r="M76" t="str">
            <v xml:space="preserve"> </v>
          </cell>
          <cell r="N76" t="str">
            <v>Grand Total</v>
          </cell>
        </row>
        <row r="77">
          <cell r="A77" t="str">
            <v>USAID</v>
          </cell>
          <cell r="B77" t="str">
            <v>01304</v>
          </cell>
          <cell r="D77">
            <v>0</v>
          </cell>
          <cell r="F77">
            <v>0</v>
          </cell>
          <cell r="G77">
            <v>0</v>
          </cell>
          <cell r="H77">
            <v>0</v>
          </cell>
          <cell r="I77">
            <v>0</v>
          </cell>
          <cell r="J77">
            <v>0</v>
          </cell>
          <cell r="K77">
            <v>0</v>
          </cell>
          <cell r="L77">
            <v>0</v>
          </cell>
          <cell r="M77">
            <v>0</v>
          </cell>
          <cell r="N77">
            <v>0</v>
          </cell>
        </row>
        <row r="78">
          <cell r="A78" t="str">
            <v>USAID</v>
          </cell>
          <cell r="B78" t="str">
            <v>01305</v>
          </cell>
          <cell r="E78">
            <v>27057</v>
          </cell>
        </row>
        <row r="79">
          <cell r="A79" t="str">
            <v>USAID</v>
          </cell>
          <cell r="B79" t="str">
            <v>01306</v>
          </cell>
          <cell r="E79">
            <v>20506</v>
          </cell>
          <cell r="I79">
            <v>0</v>
          </cell>
          <cell r="J79">
            <v>0</v>
          </cell>
          <cell r="K79">
            <v>0</v>
          </cell>
          <cell r="L79">
            <v>0</v>
          </cell>
          <cell r="M79">
            <v>0</v>
          </cell>
          <cell r="N79">
            <v>20506</v>
          </cell>
        </row>
        <row r="80">
          <cell r="A80" t="str">
            <v>USAID</v>
          </cell>
          <cell r="B80" t="str">
            <v>01308</v>
          </cell>
          <cell r="E80">
            <v>6371.7</v>
          </cell>
          <cell r="I80">
            <v>0</v>
          </cell>
          <cell r="J80">
            <v>0</v>
          </cell>
          <cell r="K80">
            <v>0</v>
          </cell>
          <cell r="L80">
            <v>0</v>
          </cell>
          <cell r="M80">
            <v>0</v>
          </cell>
          <cell r="N80">
            <v>6371.7</v>
          </cell>
        </row>
        <row r="81">
          <cell r="A81" t="str">
            <v>USAID</v>
          </cell>
          <cell r="B81" t="str">
            <v>01309</v>
          </cell>
          <cell r="E81">
            <v>12845.84</v>
          </cell>
          <cell r="N81">
            <v>12845.84</v>
          </cell>
        </row>
        <row r="82">
          <cell r="A82" t="str">
            <v>USAID</v>
          </cell>
          <cell r="B82" t="str">
            <v>01310</v>
          </cell>
        </row>
        <row r="83">
          <cell r="A83" t="str">
            <v>USAID</v>
          </cell>
          <cell r="B83" t="str">
            <v>01311</v>
          </cell>
          <cell r="E83">
            <v>7542</v>
          </cell>
          <cell r="N83">
            <v>7542</v>
          </cell>
        </row>
        <row r="84">
          <cell r="A84" t="str">
            <v>USAID</v>
          </cell>
          <cell r="B84" t="str">
            <v>01312</v>
          </cell>
        </row>
        <row r="85">
          <cell r="A85" t="str">
            <v>USAID</v>
          </cell>
          <cell r="B85" t="str">
            <v>01313</v>
          </cell>
          <cell r="E85">
            <v>13408</v>
          </cell>
          <cell r="N85">
            <v>13408</v>
          </cell>
        </row>
        <row r="86">
          <cell r="A86" t="str">
            <v>USAID</v>
          </cell>
          <cell r="B86" t="str">
            <v>01314</v>
          </cell>
          <cell r="E86">
            <v>18325</v>
          </cell>
          <cell r="N86">
            <v>18325</v>
          </cell>
        </row>
        <row r="87">
          <cell r="A87" t="str">
            <v>USAID</v>
          </cell>
          <cell r="B87" t="str">
            <v>01315</v>
          </cell>
          <cell r="E87">
            <v>782.89</v>
          </cell>
          <cell r="N87">
            <v>782.89</v>
          </cell>
        </row>
        <row r="88">
          <cell r="A88" t="str">
            <v>USAID</v>
          </cell>
          <cell r="B88" t="str">
            <v>01316</v>
          </cell>
        </row>
        <row r="89">
          <cell r="A89" t="str">
            <v>USAID</v>
          </cell>
          <cell r="B89" t="str">
            <v>01323</v>
          </cell>
          <cell r="E89">
            <v>107997.99</v>
          </cell>
          <cell r="N89">
            <v>107997.99</v>
          </cell>
        </row>
        <row r="90">
          <cell r="A90" t="str">
            <v>Abbott</v>
          </cell>
          <cell r="B90" t="str">
            <v>01408</v>
          </cell>
          <cell r="G90">
            <v>3206.41</v>
          </cell>
          <cell r="N90">
            <v>3206.41</v>
          </cell>
        </row>
        <row r="91">
          <cell r="A91" t="str">
            <v>Abbott</v>
          </cell>
          <cell r="B91" t="str">
            <v>01409</v>
          </cell>
          <cell r="G91">
            <v>17655.59</v>
          </cell>
          <cell r="N91">
            <v>17655.59</v>
          </cell>
        </row>
        <row r="92">
          <cell r="A92" t="str">
            <v>Abbott</v>
          </cell>
          <cell r="B92" t="str">
            <v>01410</v>
          </cell>
          <cell r="G92">
            <v>10348.41</v>
          </cell>
          <cell r="N92">
            <v>10348.41</v>
          </cell>
        </row>
        <row r="93">
          <cell r="A93" t="str">
            <v>Abbott</v>
          </cell>
          <cell r="B93" t="str">
            <v>01411</v>
          </cell>
          <cell r="G93">
            <v>4743.93</v>
          </cell>
          <cell r="N93">
            <v>4743.93</v>
          </cell>
        </row>
        <row r="94">
          <cell r="A94" t="str">
            <v>Abbott</v>
          </cell>
          <cell r="B94" t="str">
            <v>01412</v>
          </cell>
          <cell r="G94">
            <v>17315.5</v>
          </cell>
          <cell r="N94">
            <v>17315.5</v>
          </cell>
        </row>
        <row r="95">
          <cell r="A95" t="str">
            <v>USAID</v>
          </cell>
          <cell r="B95" t="str">
            <v>01426</v>
          </cell>
          <cell r="E95">
            <v>10789.04</v>
          </cell>
          <cell r="N95">
            <v>10789.04</v>
          </cell>
        </row>
        <row r="96">
          <cell r="A96" t="str">
            <v>USAID</v>
          </cell>
          <cell r="B96" t="str">
            <v>14202</v>
          </cell>
          <cell r="E96">
            <v>1896.72</v>
          </cell>
          <cell r="N96">
            <v>1896.72</v>
          </cell>
        </row>
        <row r="97">
          <cell r="A97" t="str">
            <v>USAID</v>
          </cell>
          <cell r="B97" t="str">
            <v>16902</v>
          </cell>
          <cell r="E97">
            <v>14376.8</v>
          </cell>
          <cell r="I97">
            <v>0</v>
          </cell>
          <cell r="J97">
            <v>0</v>
          </cell>
          <cell r="K97">
            <v>0</v>
          </cell>
          <cell r="L97">
            <v>0</v>
          </cell>
          <cell r="M97">
            <v>0</v>
          </cell>
          <cell r="N97">
            <v>14376.8</v>
          </cell>
        </row>
        <row r="98">
          <cell r="A98" t="str">
            <v>USAID</v>
          </cell>
          <cell r="B98" t="str">
            <v>17402</v>
          </cell>
          <cell r="E98">
            <v>16901.419999999998</v>
          </cell>
          <cell r="I98">
            <v>0</v>
          </cell>
          <cell r="J98">
            <v>0</v>
          </cell>
          <cell r="K98">
            <v>0</v>
          </cell>
          <cell r="L98">
            <v>0</v>
          </cell>
          <cell r="M98">
            <v>0</v>
          </cell>
          <cell r="N98">
            <v>16901.419999999998</v>
          </cell>
        </row>
        <row r="99">
          <cell r="A99" t="str">
            <v>USAID</v>
          </cell>
          <cell r="B99" t="str">
            <v>22403</v>
          </cell>
          <cell r="E99">
            <v>6655.47</v>
          </cell>
          <cell r="I99">
            <v>0</v>
          </cell>
          <cell r="J99">
            <v>0</v>
          </cell>
          <cell r="K99">
            <v>0</v>
          </cell>
          <cell r="L99">
            <v>0</v>
          </cell>
          <cell r="M99">
            <v>0</v>
          </cell>
          <cell r="N99">
            <v>6655.47</v>
          </cell>
        </row>
        <row r="100">
          <cell r="A100" t="str">
            <v>USAID</v>
          </cell>
          <cell r="B100" t="str">
            <v>26104</v>
          </cell>
          <cell r="E100">
            <v>27</v>
          </cell>
          <cell r="I100">
            <v>0</v>
          </cell>
          <cell r="J100">
            <v>0</v>
          </cell>
          <cell r="K100">
            <v>0</v>
          </cell>
          <cell r="L100">
            <v>0</v>
          </cell>
          <cell r="M100">
            <v>0</v>
          </cell>
          <cell r="N100">
            <v>27</v>
          </cell>
        </row>
        <row r="101">
          <cell r="A101" t="str">
            <v>USAID</v>
          </cell>
          <cell r="B101" t="str">
            <v>26304</v>
          </cell>
          <cell r="E101">
            <v>14233.93</v>
          </cell>
          <cell r="I101">
            <v>0</v>
          </cell>
          <cell r="J101">
            <v>0</v>
          </cell>
          <cell r="K101">
            <v>0</v>
          </cell>
          <cell r="L101">
            <v>0</v>
          </cell>
          <cell r="M101">
            <v>0</v>
          </cell>
          <cell r="N101">
            <v>14233.93</v>
          </cell>
        </row>
        <row r="102">
          <cell r="A102" t="str">
            <v>USAID</v>
          </cell>
          <cell r="B102" t="str">
            <v>27004</v>
          </cell>
          <cell r="E102">
            <v>5953.57</v>
          </cell>
          <cell r="I102">
            <v>0</v>
          </cell>
          <cell r="J102">
            <v>0</v>
          </cell>
          <cell r="K102">
            <v>0</v>
          </cell>
          <cell r="L102">
            <v>0</v>
          </cell>
          <cell r="M102">
            <v>0</v>
          </cell>
          <cell r="N102">
            <v>5953.57</v>
          </cell>
        </row>
        <row r="103">
          <cell r="A103" t="str">
            <v>USAID</v>
          </cell>
          <cell r="B103" t="str">
            <v>28005</v>
          </cell>
          <cell r="E103">
            <v>28359.040000000001</v>
          </cell>
          <cell r="I103">
            <v>0</v>
          </cell>
          <cell r="J103">
            <v>0</v>
          </cell>
          <cell r="K103">
            <v>0</v>
          </cell>
          <cell r="L103">
            <v>0</v>
          </cell>
          <cell r="M103">
            <v>0</v>
          </cell>
          <cell r="N103">
            <v>28359.040000000001</v>
          </cell>
        </row>
        <row r="104">
          <cell r="A104" t="str">
            <v>USAID</v>
          </cell>
          <cell r="B104" t="str">
            <v>30905</v>
          </cell>
          <cell r="E104">
            <v>8180</v>
          </cell>
          <cell r="I104">
            <v>0</v>
          </cell>
          <cell r="J104">
            <v>0</v>
          </cell>
          <cell r="K104">
            <v>0</v>
          </cell>
          <cell r="L104">
            <v>0</v>
          </cell>
          <cell r="M104">
            <v>0</v>
          </cell>
          <cell r="N104">
            <v>8180</v>
          </cell>
        </row>
        <row r="105">
          <cell r="A105" t="str">
            <v>USAID</v>
          </cell>
          <cell r="B105" t="str">
            <v>31105</v>
          </cell>
          <cell r="E105">
            <v>823.3</v>
          </cell>
          <cell r="I105">
            <v>0</v>
          </cell>
          <cell r="J105">
            <v>0</v>
          </cell>
          <cell r="K105">
            <v>0</v>
          </cell>
          <cell r="L105">
            <v>0</v>
          </cell>
          <cell r="M105">
            <v>0</v>
          </cell>
          <cell r="N105">
            <v>823.3</v>
          </cell>
        </row>
        <row r="106">
          <cell r="A106" t="str">
            <v>USAID</v>
          </cell>
          <cell r="B106" t="str">
            <v>31805</v>
          </cell>
          <cell r="E106">
            <v>5559</v>
          </cell>
          <cell r="I106">
            <v>0</v>
          </cell>
          <cell r="J106">
            <v>0</v>
          </cell>
          <cell r="K106">
            <v>0</v>
          </cell>
          <cell r="L106">
            <v>0</v>
          </cell>
          <cell r="M106">
            <v>0</v>
          </cell>
          <cell r="N106">
            <v>5559</v>
          </cell>
        </row>
        <row r="107">
          <cell r="D107">
            <v>0</v>
          </cell>
          <cell r="E107">
            <v>0</v>
          </cell>
          <cell r="F107">
            <v>0</v>
          </cell>
          <cell r="G107">
            <v>0</v>
          </cell>
          <cell r="H107">
            <v>0</v>
          </cell>
          <cell r="I107">
            <v>0</v>
          </cell>
          <cell r="J107">
            <v>0</v>
          </cell>
          <cell r="K107">
            <v>0</v>
          </cell>
          <cell r="L107">
            <v>0</v>
          </cell>
          <cell r="M107">
            <v>0</v>
          </cell>
          <cell r="N107">
            <v>0</v>
          </cell>
        </row>
        <row r="108">
          <cell r="A108" t="str">
            <v>Grand Total</v>
          </cell>
          <cell r="D108">
            <v>0</v>
          </cell>
          <cell r="E108">
            <v>328591.41999999993</v>
          </cell>
          <cell r="F108">
            <v>0</v>
          </cell>
          <cell r="G108">
            <v>53269.84</v>
          </cell>
          <cell r="H108">
            <v>0</v>
          </cell>
          <cell r="I108">
            <v>0</v>
          </cell>
          <cell r="J108">
            <v>0</v>
          </cell>
          <cell r="K108">
            <v>0</v>
          </cell>
          <cell r="L108">
            <v>0</v>
          </cell>
          <cell r="M108">
            <v>0</v>
          </cell>
          <cell r="N108">
            <v>354804.54999999993</v>
          </cell>
        </row>
        <row r="109">
          <cell r="D109" t="str">
            <v/>
          </cell>
          <cell r="F109" t="str">
            <v/>
          </cell>
          <cell r="G109" t="str">
            <v>Out of Bal</v>
          </cell>
          <cell r="H109" t="str">
            <v/>
          </cell>
          <cell r="I109" t="str">
            <v/>
          </cell>
          <cell r="J109" t="str">
            <v/>
          </cell>
          <cell r="K109" t="str">
            <v/>
          </cell>
          <cell r="L109" t="str">
            <v/>
          </cell>
          <cell r="M109" t="str">
            <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ronyms"/>
      <sheetName val="Summary"/>
      <sheetName val="1) Sub National Allocations"/>
      <sheetName val="2) Staff Time Allocation"/>
      <sheetName val="3) Program Area Allocations"/>
      <sheetName val="4) Prog Area Alloc by SNU "/>
      <sheetName val="5) Sub Allocations"/>
      <sheetName val="6a) Site Level Inputs"/>
      <sheetName val="6b) Above-SL Inputs"/>
      <sheetName val="7) ART Pre ART Allocation (New)"/>
      <sheetName val="Sheet3"/>
      <sheetName val="8a) 5403 CDC STAR-L"/>
      <sheetName val="8b) 5737 CDC STAR-L"/>
      <sheetName val="8c) 5740 CDC STAR-L"/>
      <sheetName val="Above Site Level Exp"/>
      <sheetName val="SL Exp. FBCTS 1 "/>
      <sheetName val="SL Exp. - FBCTS"/>
      <sheetName val="SL Exp. - CBCTS"/>
      <sheetName val="SL Exp. - PMTCT"/>
      <sheetName val="SL Exp. - VMMC"/>
      <sheetName val="SL Exp. - HTC"/>
      <sheetName val="SL Exp. - PEP"/>
      <sheetName val="SL Exp. - BS"/>
      <sheetName val="SL Exp. - LAB"/>
      <sheetName val="SL Exp. - IC"/>
      <sheetName val="SL Exp. - OVC"/>
      <sheetName val="SL Exp. - PP-PREV"/>
      <sheetName val="SL Exp. - KP-PWID"/>
      <sheetName val="SL Exp. - KP-FSW"/>
      <sheetName val="SL Exp. - KP-MSMTG"/>
      <sheetName val="SL Exp. - OVP-PREV"/>
      <sheetName val=".00 Expense Summary"/>
      <sheetName val="StaticPivot"/>
      <sheetName val=".0 Static Input"/>
      <sheetName val="APR Data"/>
      <sheetName val="Graphs - Overall"/>
      <sheetName val="UE Inputs"/>
      <sheetName val="Graph Cals"/>
      <sheetName val="UE Calc"/>
      <sheetName val="Graphs - Unit Costs"/>
      <sheetName val="PIVOT"/>
      <sheetName val="EA Categories"/>
      <sheetName val="LENASO BUDGET"/>
      <sheetName val="BAYLOR BUDGET"/>
      <sheetName val="LENEPHWA BUDGET"/>
      <sheetName val="Sub Cost Categories"/>
      <sheetName val="Sheet4"/>
      <sheetName val="Vehicle Allocations"/>
      <sheetName val="Sheet1"/>
      <sheetName val="Sheet2"/>
    </sheetNames>
    <sheetDataSet>
      <sheetData sheetId="0"/>
      <sheetData sheetId="1">
        <row r="1">
          <cell r="A1" t="str">
            <v>Lesotho - CDC STAR L FY17</v>
          </cell>
        </row>
      </sheetData>
      <sheetData sheetId="2">
        <row r="33">
          <cell r="F33" t="str">
            <v>Berea</v>
          </cell>
        </row>
      </sheetData>
      <sheetData sheetId="3"/>
      <sheetData sheetId="4">
        <row r="9">
          <cell r="D9">
            <v>0.25</v>
          </cell>
        </row>
      </sheetData>
      <sheetData sheetId="5"/>
      <sheetData sheetId="6"/>
      <sheetData sheetId="7"/>
      <sheetData sheetId="8"/>
      <sheetData sheetId="9"/>
      <sheetData sheetId="10"/>
      <sheetData sheetId="11"/>
      <sheetData sheetId="12"/>
      <sheetData sheetId="13"/>
      <sheetData sheetId="14">
        <row r="42">
          <cell r="G42">
            <v>1514526</v>
          </cell>
        </row>
      </sheetData>
      <sheetData sheetId="15"/>
      <sheetData sheetId="16">
        <row r="30">
          <cell r="J30">
            <v>239909</v>
          </cell>
        </row>
      </sheetData>
      <sheetData sheetId="17"/>
      <sheetData sheetId="18">
        <row r="30">
          <cell r="H30">
            <v>41082</v>
          </cell>
        </row>
      </sheetData>
      <sheetData sheetId="19"/>
      <sheetData sheetId="20">
        <row r="30">
          <cell r="H30">
            <v>6650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row r="1">
          <cell r="D1">
            <v>0</v>
          </cell>
        </row>
      </sheetData>
      <sheetData sheetId="34">
        <row r="2">
          <cell r="D2" t="str">
            <v>Indicator label</v>
          </cell>
        </row>
      </sheetData>
      <sheetData sheetId="35"/>
      <sheetData sheetId="36">
        <row r="5">
          <cell r="AC5" t="e">
            <v>#REF!</v>
          </cell>
        </row>
      </sheetData>
      <sheetData sheetId="37"/>
      <sheetData sheetId="38"/>
      <sheetData sheetId="39"/>
      <sheetData sheetId="40"/>
      <sheetData sheetId="41">
        <row r="3">
          <cell r="B3" t="str">
            <v>5000</v>
          </cell>
        </row>
      </sheetData>
      <sheetData sheetId="42"/>
      <sheetData sheetId="43">
        <row r="2">
          <cell r="T2">
            <v>879100.85355035379</v>
          </cell>
        </row>
      </sheetData>
      <sheetData sheetId="44"/>
      <sheetData sheetId="45"/>
      <sheetData sheetId="46"/>
      <sheetData sheetId="47"/>
      <sheetData sheetId="48"/>
      <sheetData sheetId="4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xique"/>
      <sheetName val="recap formation"/>
      <sheetName val="formations "/>
      <sheetName val="Tableau indicateurs"/>
      <sheetName val="anx_ptme"/>
      <sheetName val="anx_addit Pediatric"/>
      <sheetName val="anx_PwP"/>
      <sheetName val="anx_Prevention AB OP"/>
      <sheetName val="anx_CDV "/>
      <sheetName val="anx_umbrella Care"/>
      <sheetName val="anx_clinical care"/>
      <sheetName val="anx_clinical care_nutr"/>
      <sheetName val="anx_add TB VIH"/>
      <sheetName val="anx_support Care service"/>
      <sheetName val="anx_ARV Services 1"/>
      <sheetName val="anx_ARV Services 2"/>
      <sheetName val="anx_Labo"/>
      <sheetName val="anx_human resources"/>
      <sheetName val="anx_Medical Products"/>
      <sheetName val="anx_Strategic Information"/>
      <sheetName val="anx_preservatifs"/>
    </sheetNames>
    <sheetDataSet>
      <sheetData sheetId="0">
        <row r="4">
          <cell r="E4" t="str">
            <v>Add</v>
          </cell>
        </row>
        <row r="5">
          <cell r="E5" t="str">
            <v>Cum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424"/>
      <sheetName val="SF424A"/>
    </sheetNames>
    <sheetDataSet>
      <sheetData sheetId="0">
        <row r="31">
          <cell r="J31" t="str">
            <v>Mr.</v>
          </cell>
        </row>
        <row r="32">
          <cell r="J32" t="str">
            <v>Mrs.</v>
          </cell>
        </row>
        <row r="33">
          <cell r="J33" t="str">
            <v>Miss</v>
          </cell>
        </row>
        <row r="34">
          <cell r="J34" t="str">
            <v>Ms.</v>
          </cell>
        </row>
        <row r="35">
          <cell r="J35" t="str">
            <v>Dr.</v>
          </cell>
        </row>
        <row r="36">
          <cell r="J36" t="str">
            <v>Rev.</v>
          </cell>
        </row>
        <row r="37">
          <cell r="J37" t="str">
            <v>Prof.</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Options"/>
      <sheetName val="Global Summary"/>
      <sheetName val="Summary by Country"/>
      <sheetName val="Côte d'Ivoire"/>
      <sheetName val="Kenya"/>
      <sheetName val="Lesotho"/>
      <sheetName val="Malawi"/>
      <sheetName val="Mozambique"/>
      <sheetName val="Rwanda"/>
      <sheetName val="South Africa"/>
      <sheetName val="Swaziland"/>
      <sheetName val="Uganda"/>
      <sheetName val="Zambia"/>
      <sheetName val="Zimbabwe"/>
      <sheetName val="Tanzania"/>
      <sheetName val="Cameroon"/>
      <sheetName val="Congo DRC"/>
      <sheetName val="India"/>
      <sheetName val="Global - Programs"/>
      <sheetName val="Global - Research"/>
    </sheetNames>
    <sheetDataSet>
      <sheetData sheetId="0">
        <row r="6">
          <cell r="B6">
            <v>1</v>
          </cell>
        </row>
        <row r="8">
          <cell r="B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ntry Guidance"/>
      <sheetName val="Partner Info"/>
      <sheetName val="Program Information"/>
      <sheetName val="Program Information - Country"/>
      <sheetName val="Program Information - Comments"/>
      <sheetName val="Expenditures - Site-Level"/>
      <sheetName val="Expenditures - SI"/>
      <sheetName val="Expenditures - HSS"/>
      <sheetName val="Expenditures - PM"/>
      <sheetName val="Expenditures - Comments"/>
      <sheetName val="Definitions"/>
      <sheetName val="Data Quality Checks"/>
      <sheetName val="Category List"/>
    </sheetNames>
    <sheetDataSet>
      <sheetData sheetId="0" refreshError="1"/>
      <sheetData sheetId="1" refreshError="1"/>
      <sheetData sheetId="2" refreshError="1"/>
      <sheetData sheetId="3" refreshError="1"/>
      <sheetData sheetId="4" refreshError="1"/>
      <sheetData sheetId="5" refreshError="1"/>
      <sheetData sheetId="6">
        <row r="22">
          <cell r="H22">
            <v>11976.040565652702</v>
          </cell>
        </row>
      </sheetData>
      <sheetData sheetId="7">
        <row r="22">
          <cell r="H22">
            <v>12895.746551848904</v>
          </cell>
        </row>
      </sheetData>
      <sheetData sheetId="8">
        <row r="22">
          <cell r="H22">
            <v>10618.352017306051</v>
          </cell>
        </row>
      </sheetData>
      <sheetData sheetId="9">
        <row r="22">
          <cell r="H22">
            <v>12924.213983530688</v>
          </cell>
        </row>
      </sheetData>
      <sheetData sheetId="10" refreshError="1"/>
      <sheetData sheetId="11" refreshError="1"/>
      <sheetData sheetId="12" refreshError="1"/>
      <sheetData sheetId="13">
        <row r="8">
          <cell r="A8" t="str">
            <v>Above National</v>
          </cell>
        </row>
        <row r="9">
          <cell r="A9" t="str">
            <v>National</v>
          </cell>
        </row>
        <row r="10">
          <cell r="A10" t="str">
            <v>Balaka</v>
          </cell>
        </row>
        <row r="11">
          <cell r="A11" t="str">
            <v>Blantyre</v>
          </cell>
        </row>
        <row r="12">
          <cell r="A12" t="str">
            <v>Chikwawa</v>
          </cell>
        </row>
        <row r="13">
          <cell r="A13" t="str">
            <v>Chiradzulu</v>
          </cell>
        </row>
        <row r="14">
          <cell r="A14" t="str">
            <v>Chitipa</v>
          </cell>
        </row>
        <row r="15">
          <cell r="A15" t="str">
            <v>Dedza</v>
          </cell>
        </row>
        <row r="16">
          <cell r="A16" t="str">
            <v>Dowa</v>
          </cell>
        </row>
        <row r="17">
          <cell r="A17" t="str">
            <v>Karonga</v>
          </cell>
        </row>
        <row r="18">
          <cell r="A18" t="str">
            <v>Kasungu</v>
          </cell>
        </row>
        <row r="19">
          <cell r="A19" t="str">
            <v>Likoma</v>
          </cell>
        </row>
        <row r="20">
          <cell r="A20" t="str">
            <v>Lilongwe</v>
          </cell>
        </row>
        <row r="21">
          <cell r="A21" t="str">
            <v>Machinga</v>
          </cell>
        </row>
        <row r="22">
          <cell r="A22" t="str">
            <v>Mangochi</v>
          </cell>
        </row>
        <row r="23">
          <cell r="A23" t="str">
            <v>Mchinji</v>
          </cell>
        </row>
        <row r="24">
          <cell r="A24" t="str">
            <v>Mulanje</v>
          </cell>
        </row>
        <row r="25">
          <cell r="A25" t="str">
            <v>Mwanza</v>
          </cell>
        </row>
        <row r="26">
          <cell r="A26" t="str">
            <v>Mzimba</v>
          </cell>
        </row>
        <row r="27">
          <cell r="A27" t="str">
            <v>Neno</v>
          </cell>
        </row>
        <row r="28">
          <cell r="A28" t="str">
            <v>Nkhata Bay</v>
          </cell>
        </row>
        <row r="29">
          <cell r="A29" t="str">
            <v>Nkhotakota</v>
          </cell>
        </row>
        <row r="30">
          <cell r="A30" t="str">
            <v>Nsanje</v>
          </cell>
        </row>
        <row r="31">
          <cell r="A31" t="str">
            <v>Ntcheu</v>
          </cell>
        </row>
        <row r="32">
          <cell r="A32" t="str">
            <v>Ntchisi</v>
          </cell>
        </row>
        <row r="33">
          <cell r="A33" t="str">
            <v>Phalombe</v>
          </cell>
        </row>
        <row r="34">
          <cell r="A34" t="str">
            <v>Rumphi</v>
          </cell>
        </row>
        <row r="35">
          <cell r="A35" t="str">
            <v>Salima</v>
          </cell>
        </row>
        <row r="36">
          <cell r="A36" t="str">
            <v>Thyolo</v>
          </cell>
        </row>
        <row r="37">
          <cell r="A37" t="str">
            <v>Zomba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and Error Check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3.vml"/><Relationship Id="rId1" Type="http://schemas.openxmlformats.org/officeDocument/2006/relationships/drawing" Target="../drawings/drawing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35"/>
  <sheetViews>
    <sheetView showGridLines="0" tabSelected="1" zoomScale="68" zoomScaleNormal="68" workbookViewId="0">
      <selection activeCell="D3" sqref="D3"/>
    </sheetView>
  </sheetViews>
  <sheetFormatPr defaultRowHeight="14.5" x14ac:dyDescent="0.35"/>
  <cols>
    <col min="1" max="1" width="29.08984375" customWidth="1"/>
    <col min="2" max="2" width="24.08984375" customWidth="1"/>
    <col min="3" max="3" width="23.90625" customWidth="1"/>
    <col min="4" max="4" width="24.08984375" customWidth="1"/>
    <col min="5" max="5" width="23.90625" customWidth="1"/>
    <col min="6" max="6" width="23.6328125" customWidth="1"/>
    <col min="7" max="7" width="23.90625" customWidth="1"/>
    <col min="8" max="8" width="24" customWidth="1"/>
    <col min="9" max="9" width="23.6328125" customWidth="1"/>
    <col min="10" max="10" width="23.90625" customWidth="1"/>
    <col min="11" max="14" width="23.6328125" customWidth="1"/>
    <col min="15" max="15" width="25.6328125" customWidth="1"/>
    <col min="16" max="17" width="23.6328125" customWidth="1"/>
    <col min="18" max="18" width="23.54296875" customWidth="1"/>
    <col min="19" max="20" width="23.6328125" customWidth="1"/>
    <col min="21" max="21" width="21" customWidth="1"/>
    <col min="22" max="22" width="22.453125" customWidth="1"/>
    <col min="24" max="24" width="10.6328125" bestFit="1" customWidth="1"/>
  </cols>
  <sheetData>
    <row r="1" spans="1:22" ht="17.5" thickBot="1" x14ac:dyDescent="0.45">
      <c r="A1" s="64" t="s">
        <v>414</v>
      </c>
    </row>
    <row r="2" spans="1:22" ht="16.5" thickTop="1" thickBot="1" x14ac:dyDescent="0.4">
      <c r="A2" s="1"/>
      <c r="B2" s="62" t="s">
        <v>7</v>
      </c>
      <c r="C2" s="62" t="s">
        <v>0</v>
      </c>
      <c r="D2" s="62" t="s">
        <v>1</v>
      </c>
      <c r="E2" s="62" t="s">
        <v>2</v>
      </c>
      <c r="F2" s="62" t="s">
        <v>411</v>
      </c>
      <c r="G2" s="62" t="s">
        <v>4</v>
      </c>
      <c r="H2" s="62" t="s">
        <v>412</v>
      </c>
      <c r="I2" s="62" t="s">
        <v>6</v>
      </c>
      <c r="J2" s="62" t="s">
        <v>28</v>
      </c>
      <c r="K2" s="62" t="s">
        <v>29</v>
      </c>
      <c r="L2" s="62" t="s">
        <v>30</v>
      </c>
      <c r="M2" s="62" t="s">
        <v>31</v>
      </c>
      <c r="N2" s="62" t="s">
        <v>32</v>
      </c>
      <c r="O2" s="62" t="s">
        <v>33</v>
      </c>
      <c r="P2" s="62" t="s">
        <v>303</v>
      </c>
      <c r="Q2" s="62" t="s">
        <v>35</v>
      </c>
      <c r="R2" s="62" t="s">
        <v>413</v>
      </c>
      <c r="S2" s="62" t="s">
        <v>37</v>
      </c>
      <c r="T2" s="63" t="s">
        <v>38</v>
      </c>
    </row>
    <row r="3" spans="1:22" ht="87.75" customHeight="1" thickBot="1" x14ac:dyDescent="0.5">
      <c r="A3" s="5" t="s">
        <v>9</v>
      </c>
      <c r="B3" s="2" t="s">
        <v>8</v>
      </c>
      <c r="C3" s="106" t="s">
        <v>314</v>
      </c>
      <c r="D3" s="106" t="s">
        <v>315</v>
      </c>
      <c r="E3" s="106" t="s">
        <v>316</v>
      </c>
      <c r="F3" s="106" t="s">
        <v>318</v>
      </c>
      <c r="G3" s="106" t="s">
        <v>317</v>
      </c>
      <c r="H3" s="106" t="s">
        <v>415</v>
      </c>
      <c r="I3" s="106" t="s">
        <v>405</v>
      </c>
      <c r="J3" s="106" t="s">
        <v>319</v>
      </c>
      <c r="K3" s="106" t="s">
        <v>320</v>
      </c>
      <c r="L3" s="106" t="s">
        <v>416</v>
      </c>
      <c r="M3" s="106" t="s">
        <v>409</v>
      </c>
      <c r="N3" s="106" t="s">
        <v>435</v>
      </c>
      <c r="O3" s="106"/>
      <c r="P3" s="106"/>
      <c r="Q3" s="106"/>
      <c r="R3" s="106"/>
      <c r="S3" s="106"/>
      <c r="T3" s="106"/>
    </row>
    <row r="4" spans="1:22" ht="40.5" customHeight="1" thickBot="1" x14ac:dyDescent="0.5">
      <c r="A4" s="9" t="s">
        <v>10</v>
      </c>
      <c r="B4" s="12" t="s">
        <v>8</v>
      </c>
      <c r="C4" s="107" t="s">
        <v>41</v>
      </c>
      <c r="D4" s="107" t="s">
        <v>48</v>
      </c>
      <c r="E4" s="107" t="s">
        <v>41</v>
      </c>
      <c r="F4" s="107" t="s">
        <v>41</v>
      </c>
      <c r="G4" s="107" t="s">
        <v>47</v>
      </c>
      <c r="H4" s="107" t="s">
        <v>49</v>
      </c>
      <c r="I4" s="107" t="s">
        <v>51</v>
      </c>
      <c r="J4" s="107" t="s">
        <v>50</v>
      </c>
      <c r="K4" s="107" t="s">
        <v>49</v>
      </c>
      <c r="L4" s="107" t="s">
        <v>57</v>
      </c>
      <c r="M4" s="107" t="s">
        <v>59</v>
      </c>
      <c r="N4" s="129" t="s">
        <v>80</v>
      </c>
      <c r="O4" s="129"/>
      <c r="P4" s="107"/>
      <c r="Q4" s="129"/>
      <c r="R4" s="72"/>
      <c r="S4" s="12"/>
      <c r="T4" s="12"/>
    </row>
    <row r="5" spans="1:22" ht="36.75" customHeight="1" thickBot="1" x14ac:dyDescent="0.5">
      <c r="A5" s="10" t="s">
        <v>11</v>
      </c>
      <c r="B5" s="11" t="s">
        <v>91</v>
      </c>
      <c r="C5" s="109" t="s">
        <v>90</v>
      </c>
      <c r="D5" s="108" t="s">
        <v>91</v>
      </c>
      <c r="E5" s="109" t="s">
        <v>91</v>
      </c>
      <c r="F5" s="109" t="s">
        <v>107</v>
      </c>
      <c r="G5" s="109" t="s">
        <v>92</v>
      </c>
      <c r="H5" s="108" t="s">
        <v>105</v>
      </c>
      <c r="I5" s="108" t="s">
        <v>91</v>
      </c>
      <c r="J5" s="109" t="s">
        <v>91</v>
      </c>
      <c r="K5" s="108" t="s">
        <v>91</v>
      </c>
      <c r="L5" s="109" t="s">
        <v>98</v>
      </c>
      <c r="M5" s="109" t="s">
        <v>91</v>
      </c>
      <c r="N5" s="130" t="s">
        <v>91</v>
      </c>
      <c r="O5" s="130"/>
      <c r="P5" s="130"/>
      <c r="Q5" s="130"/>
      <c r="R5" s="73"/>
      <c r="S5" s="11"/>
      <c r="T5" s="11"/>
    </row>
    <row r="6" spans="1:22" s="8" customFormat="1" ht="15" thickBot="1" x14ac:dyDescent="0.4">
      <c r="A6" s="185" t="s">
        <v>313</v>
      </c>
      <c r="B6" s="186"/>
      <c r="C6" s="186"/>
      <c r="D6" s="186"/>
      <c r="E6" s="186"/>
      <c r="F6" s="186"/>
      <c r="G6" s="186"/>
      <c r="H6" s="186"/>
      <c r="I6" s="186"/>
      <c r="J6" s="186"/>
      <c r="K6" s="186"/>
      <c r="L6" s="186"/>
      <c r="M6" s="186"/>
      <c r="N6" s="186"/>
      <c r="O6" s="186"/>
      <c r="P6" s="186"/>
      <c r="Q6" s="186"/>
      <c r="R6" s="186"/>
      <c r="S6" s="186"/>
      <c r="T6" s="187"/>
    </row>
    <row r="7" spans="1:22" ht="43.5" customHeight="1" thickBot="1" x14ac:dyDescent="0.4">
      <c r="A7" s="3" t="s">
        <v>401</v>
      </c>
      <c r="B7" s="83"/>
      <c r="C7" s="84">
        <f>'Staff Allocations'!$F$61*'Staff Allocations'!G49</f>
        <v>27565.390743338008</v>
      </c>
      <c r="D7" s="84">
        <f>'Staff Allocations'!$F$61*'Staff Allocations'!H49</f>
        <v>0</v>
      </c>
      <c r="E7" s="84">
        <f>'Staff Allocations'!$F$61*'Staff Allocations'!I49</f>
        <v>224325.24880785414</v>
      </c>
      <c r="F7" s="84">
        <f>'Staff Allocations'!$F$61*'Staff Allocations'!J49</f>
        <v>18060.083590462833</v>
      </c>
      <c r="G7" s="84">
        <f>'Staff Allocations'!$F$61*'Staff Allocations'!K49</f>
        <v>8554.7764375876577</v>
      </c>
      <c r="H7" s="84">
        <f>'Staff Allocations'!$F$61*'Staff Allocations'!L49</f>
        <v>9505.3071528751752</v>
      </c>
      <c r="I7" s="84">
        <f>'Staff Allocations'!$F$61*'Staff Allocations'!M49</f>
        <v>0</v>
      </c>
      <c r="J7" s="84">
        <f>'Staff Allocations'!$F$61*'Staff Allocations'!N49</f>
        <v>0</v>
      </c>
      <c r="K7" s="84">
        <f>'Staff Allocations'!$F$61*'Staff Allocations'!O49</f>
        <v>55130.781486676016</v>
      </c>
      <c r="L7" s="84">
        <f>'Staff Allocations'!$F$61*'Staff Allocations'!P49</f>
        <v>167293.40589060308</v>
      </c>
      <c r="M7" s="84">
        <f>'Staff Allocations'!$F$61*'Staff Allocations'!Q49</f>
        <v>18060.083590462833</v>
      </c>
      <c r="N7" s="84">
        <f>'Staff Allocations'!$F$61*'Staff Allocations'!R49</f>
        <v>0</v>
      </c>
      <c r="O7" s="84">
        <f>'Staff Allocations'!$F$61*'Staff Allocations'!S49</f>
        <v>0</v>
      </c>
      <c r="P7" s="84">
        <f>'Staff Allocations'!$F$61*'Staff Allocations'!T49</f>
        <v>0</v>
      </c>
      <c r="Q7" s="84">
        <f>'Staff Allocations'!$F$61*'Staff Allocations'!U49</f>
        <v>0</v>
      </c>
      <c r="R7" s="84">
        <f>'Staff Allocations'!$F$61*'Staff Allocations'!V49</f>
        <v>0</v>
      </c>
      <c r="S7" s="84">
        <f>'Staff Allocations'!$F$61*'Staff Allocations'!W49</f>
        <v>0</v>
      </c>
      <c r="T7" s="84">
        <f>'Staff Allocations'!$F$61*'Staff Allocations'!X49</f>
        <v>0</v>
      </c>
      <c r="U7" s="92">
        <f>SUM(B7:T7)-'Staff Allocations'!F61</f>
        <v>0</v>
      </c>
      <c r="V7" s="104" t="s">
        <v>453</v>
      </c>
    </row>
    <row r="8" spans="1:22" ht="40.5" customHeight="1" thickBot="1" x14ac:dyDescent="0.4">
      <c r="A8" s="3" t="s">
        <v>402</v>
      </c>
      <c r="B8" s="83"/>
      <c r="C8" s="84">
        <f>'Staff Allocations'!$F$62*'Staff Allocations'!G51</f>
        <v>0</v>
      </c>
      <c r="D8" s="84">
        <f>'Staff Allocations'!$F$62*'Staff Allocations'!H51</f>
        <v>0</v>
      </c>
      <c r="E8" s="84">
        <f>'Staff Allocations'!$F$62*'Staff Allocations'!I51</f>
        <v>0</v>
      </c>
      <c r="F8" s="84">
        <f>'Staff Allocations'!$F$62*'Staff Allocations'!J51</f>
        <v>0</v>
      </c>
      <c r="G8" s="84">
        <f>'Staff Allocations'!$F$62*'Staff Allocations'!K51</f>
        <v>0</v>
      </c>
      <c r="H8" s="84">
        <f>'Staff Allocations'!$F$62*'Staff Allocations'!L51</f>
        <v>35644.901823281907</v>
      </c>
      <c r="I8" s="84">
        <f>'Staff Allocations'!$F$62*'Staff Allocations'!M51</f>
        <v>142579.60729312763</v>
      </c>
      <c r="J8" s="84">
        <f>'Staff Allocations'!$F$62*'Staff Allocations'!N51</f>
        <v>0</v>
      </c>
      <c r="K8" s="84">
        <f>'Staff Allocations'!$F$62*'Staff Allocations'!O51</f>
        <v>201987.77699859749</v>
      </c>
      <c r="L8" s="84">
        <f>'Staff Allocations'!$F$62*'Staff Allocations'!P51</f>
        <v>68438.211500701262</v>
      </c>
      <c r="M8" s="84">
        <f>'Staff Allocations'!$F$62*'Staff Allocations'!Q51</f>
        <v>0</v>
      </c>
      <c r="N8" s="84">
        <f>'Staff Allocations'!$F$62*'Staff Allocations'!R51</f>
        <v>0</v>
      </c>
      <c r="O8" s="84">
        <f>'Staff Allocations'!$F$62*'Staff Allocations'!S51</f>
        <v>0</v>
      </c>
      <c r="P8" s="84">
        <f>'Staff Allocations'!$F$62*'Staff Allocations'!T51</f>
        <v>0</v>
      </c>
      <c r="Q8" s="84">
        <f>'Staff Allocations'!$F$62*'Staff Allocations'!U51</f>
        <v>0</v>
      </c>
      <c r="R8" s="84">
        <f>'Staff Allocations'!$F$62*'Staff Allocations'!V51</f>
        <v>0</v>
      </c>
      <c r="S8" s="84">
        <f>'Staff Allocations'!$F$62*'Staff Allocations'!W51</f>
        <v>0</v>
      </c>
      <c r="T8" s="84">
        <f>'Staff Allocations'!$F$62*'Staff Allocations'!X51</f>
        <v>0</v>
      </c>
      <c r="U8" s="92">
        <f>SUM(B8:T8)-'Staff Allocations'!F62</f>
        <v>0</v>
      </c>
      <c r="V8" s="104" t="s">
        <v>453</v>
      </c>
    </row>
    <row r="9" spans="1:22" ht="40.5" customHeight="1" thickBot="1" x14ac:dyDescent="0.4">
      <c r="A9" s="3" t="s">
        <v>12</v>
      </c>
      <c r="B9" s="84">
        <f>'Staff Allocations'!F64+('Staff Allocations'!F53*'Staff Allocations'!F63)</f>
        <v>302696.50628330995</v>
      </c>
      <c r="C9" s="84">
        <f>'Staff Allocations'!$F$63*'Staff Allocations'!G53</f>
        <v>37070.697896213183</v>
      </c>
      <c r="D9" s="84">
        <f>'Staff Allocations'!$F$63*'Staff Allocations'!H53</f>
        <v>167531.03856942497</v>
      </c>
      <c r="E9" s="84">
        <f>'Staff Allocations'!$F$63*'Staff Allocations'!I53</f>
        <v>0</v>
      </c>
      <c r="F9" s="84">
        <f>'Staff Allocations'!$F$63*'Staff Allocations'!J53</f>
        <v>34219.105750350631</v>
      </c>
      <c r="G9" s="84">
        <f>'Staff Allocations'!$F$63*'Staff Allocations'!K53</f>
        <v>38971.759326788226</v>
      </c>
      <c r="H9" s="84">
        <f>'Staff Allocations'!$F$63*'Staff Allocations'!L53</f>
        <v>0</v>
      </c>
      <c r="I9" s="84">
        <f>'Staff Allocations'!$F$63*'Staff Allocations'!M53</f>
        <v>0</v>
      </c>
      <c r="J9" s="84">
        <f>'Staff Allocations'!$F$63*'Staff Allocations'!N53</f>
        <v>39922.290042075743</v>
      </c>
      <c r="K9" s="84">
        <f>'Staff Allocations'!$F$63*'Staff Allocations'!O53</f>
        <v>0</v>
      </c>
      <c r="L9" s="84">
        <f>'Staff Allocations'!$F$63*'Staff Allocations'!P53</f>
        <v>0</v>
      </c>
      <c r="M9" s="84">
        <f>'Staff Allocations'!$F$63*'Staff Allocations'!Q53</f>
        <v>35644.901823281907</v>
      </c>
      <c r="N9" s="84">
        <f>'Staff Allocations'!$F$63*'Staff Allocations'!R53</f>
        <v>61119.124992987374</v>
      </c>
      <c r="O9" s="84">
        <f>'Staff Allocations'!$F$63*'Staff Allocations'!S53</f>
        <v>0</v>
      </c>
      <c r="P9" s="84">
        <f>'Staff Allocations'!$F$63*'Staff Allocations'!T53</f>
        <v>0</v>
      </c>
      <c r="Q9" s="84">
        <f>'Staff Allocations'!$F$63*'Staff Allocations'!U53</f>
        <v>0</v>
      </c>
      <c r="R9" s="84">
        <f>'Staff Allocations'!$F$63*'Staff Allocations'!V53</f>
        <v>0</v>
      </c>
      <c r="S9" s="84">
        <f>'Staff Allocations'!$F$63*'Staff Allocations'!W53</f>
        <v>0</v>
      </c>
      <c r="T9" s="84">
        <f>'Staff Allocations'!$F$63*'Staff Allocations'!X53</f>
        <v>0</v>
      </c>
      <c r="U9" s="92">
        <f>SUM(B9:T9)-'Staff Allocations'!F63-'Staff Allocations'!F64</f>
        <v>0</v>
      </c>
      <c r="V9" s="104" t="s">
        <v>453</v>
      </c>
    </row>
    <row r="10" spans="1:22" ht="15" thickBot="1" x14ac:dyDescent="0.4">
      <c r="A10" s="3" t="s">
        <v>13</v>
      </c>
      <c r="B10" s="84">
        <f>SUM(B7:B9)*'Staff Allocations'!$F$68</f>
        <v>67703.452594670409</v>
      </c>
      <c r="C10" s="84">
        <f>SUM(C7:C9)*'Staff Allocations'!$F$68</f>
        <v>14457.009817671809</v>
      </c>
      <c r="D10" s="84">
        <f>SUM(D7:D9)*'Staff Allocations'!$F$68</f>
        <v>37471.293828892005</v>
      </c>
      <c r="E10" s="84">
        <f>SUM(E7:E9)*'Staff Allocations'!$F$68</f>
        <v>50174.328190743334</v>
      </c>
      <c r="F10" s="84">
        <f>SUM(F7:F9)*'Staff Allocations'!$F$68</f>
        <v>11693.169705469845</v>
      </c>
      <c r="G10" s="84">
        <f>SUM(G7:G9)*'Staff Allocations'!$F$68</f>
        <v>10630.154277699861</v>
      </c>
      <c r="H10" s="84">
        <f>SUM(H7:H9)*'Staff Allocations'!$F$68</f>
        <v>10098.646563814867</v>
      </c>
      <c r="I10" s="84">
        <f>SUM(I7:I9)*'Staff Allocations'!$F$68</f>
        <v>31890.46283309958</v>
      </c>
      <c r="J10" s="84">
        <f>SUM(J7:J9)*'Staff Allocations'!$F$68</f>
        <v>8929.329593267883</v>
      </c>
      <c r="K10" s="84">
        <f>SUM(K7:K9)*'Staff Allocations'!$F$68</f>
        <v>57509.134642356243</v>
      </c>
      <c r="L10" s="84">
        <f>SUM(L7:L9)*'Staff Allocations'!$F$68</f>
        <v>52725.565217391304</v>
      </c>
      <c r="M10" s="84">
        <f>SUM(M7:M9)*'Staff Allocations'!$F$68</f>
        <v>12012.074333800841</v>
      </c>
      <c r="N10" s="84">
        <f>SUM(N7:N9)*'Staff Allocations'!$F$68</f>
        <v>13670.37840112202</v>
      </c>
      <c r="O10" s="84">
        <f>SUM(O7:O9)*'Staff Allocations'!$F$68</f>
        <v>0</v>
      </c>
      <c r="P10" s="84">
        <f>SUM(P7:P9)*'Staff Allocations'!$F$68</f>
        <v>0</v>
      </c>
      <c r="Q10" s="84">
        <f>SUM(Q7:Q9)*'Staff Allocations'!$F$68</f>
        <v>0</v>
      </c>
      <c r="R10" s="84">
        <f>SUM(R7:R9)*'Staff Allocations'!$F$68</f>
        <v>0</v>
      </c>
      <c r="S10" s="84">
        <f>SUM(S7:S9)*'Staff Allocations'!$F$68</f>
        <v>0</v>
      </c>
      <c r="T10" s="84">
        <f>SUM(T7:T9)*'Staff Allocations'!$F$68</f>
        <v>0</v>
      </c>
      <c r="U10" s="92">
        <f>SUM(B10:T10)-'Staff Allocations'!F67</f>
        <v>0</v>
      </c>
      <c r="V10" s="104" t="s">
        <v>453</v>
      </c>
    </row>
    <row r="11" spans="1:22" ht="15" thickBot="1" x14ac:dyDescent="0.4">
      <c r="A11" s="3" t="s">
        <v>14</v>
      </c>
      <c r="B11" s="84">
        <f>'Travel Allocations'!$G12*'Travel Allocations'!H12</f>
        <v>5449.5</v>
      </c>
      <c r="C11" s="84">
        <f>'Travel Allocations'!$G12*'Travel Allocations'!I12</f>
        <v>0</v>
      </c>
      <c r="D11" s="84">
        <f>'Travel Allocations'!$G12*'Travel Allocations'!J12</f>
        <v>0</v>
      </c>
      <c r="E11" s="84">
        <f>'Travel Allocations'!$G12*'Travel Allocations'!K12</f>
        <v>0</v>
      </c>
      <c r="F11" s="84">
        <f>'Travel Allocations'!$G12*'Travel Allocations'!L12</f>
        <v>0</v>
      </c>
      <c r="G11" s="84">
        <f>'Travel Allocations'!$G12*'Travel Allocations'!M12</f>
        <v>0</v>
      </c>
      <c r="H11" s="84">
        <f>'Travel Allocations'!$G12*'Travel Allocations'!N12</f>
        <v>0</v>
      </c>
      <c r="I11" s="84">
        <f>'Travel Allocations'!$G12*'Travel Allocations'!O12</f>
        <v>0</v>
      </c>
      <c r="J11" s="84">
        <f>'Travel Allocations'!$G12*'Travel Allocations'!P12</f>
        <v>0</v>
      </c>
      <c r="K11" s="84">
        <f>'Travel Allocations'!$G12*'Travel Allocations'!Q12</f>
        <v>0</v>
      </c>
      <c r="L11" s="84">
        <f>'Travel Allocations'!$G12*'Travel Allocations'!R12</f>
        <v>0</v>
      </c>
      <c r="M11" s="84">
        <f>'Travel Allocations'!$G12*'Travel Allocations'!S12</f>
        <v>0</v>
      </c>
      <c r="N11" s="84">
        <f>'Travel Allocations'!$G12*'Travel Allocations'!T12</f>
        <v>2335.5</v>
      </c>
      <c r="O11" s="84">
        <f>'Travel Allocations'!$G12*'Travel Allocations'!U12</f>
        <v>0</v>
      </c>
      <c r="P11" s="84">
        <f>'Travel Allocations'!$G12*'Travel Allocations'!V12</f>
        <v>0</v>
      </c>
      <c r="Q11" s="84">
        <f>'Travel Allocations'!$G12*'Travel Allocations'!W12</f>
        <v>0</v>
      </c>
      <c r="R11" s="84">
        <f>'Travel Allocations'!$G12*'Travel Allocations'!X12</f>
        <v>0</v>
      </c>
      <c r="S11" s="84">
        <f>'Travel Allocations'!$G12*'Travel Allocations'!Y12</f>
        <v>0</v>
      </c>
      <c r="T11" s="84">
        <f>'Travel Allocations'!$G12*'Travel Allocations'!Z12</f>
        <v>0</v>
      </c>
      <c r="U11" s="92">
        <f>SUM(B11:T11)-'Travel Allocations'!G12</f>
        <v>0</v>
      </c>
      <c r="V11" s="104" t="s">
        <v>453</v>
      </c>
    </row>
    <row r="12" spans="1:22" ht="15" thickBot="1" x14ac:dyDescent="0.4">
      <c r="A12" s="3" t="s">
        <v>15</v>
      </c>
      <c r="B12" s="84">
        <f>'Travel Allocations'!$G13*'Travel Allocations'!H13</f>
        <v>4096.2747504025765</v>
      </c>
      <c r="C12" s="84">
        <f>'Travel Allocations'!$G13*'Travel Allocations'!I13</f>
        <v>3149.1993558776167</v>
      </c>
      <c r="D12" s="84">
        <f>'Travel Allocations'!$G13*'Travel Allocations'!J13</f>
        <v>8162.4468599033817</v>
      </c>
      <c r="E12" s="84">
        <f>'Travel Allocations'!$G13*'Travel Allocations'!K13</f>
        <v>10929.57423510467</v>
      </c>
      <c r="F12" s="84">
        <f>'Travel Allocations'!$G13*'Travel Allocations'!L13</f>
        <v>2547.1465378421899</v>
      </c>
      <c r="G12" s="84">
        <f>'Travel Allocations'!$G13*'Travel Allocations'!M13</f>
        <v>2315.587761674718</v>
      </c>
      <c r="H12" s="84">
        <f>'Travel Allocations'!$G13*'Travel Allocations'!N13</f>
        <v>2199.8083735909822</v>
      </c>
      <c r="I12" s="84">
        <f>'Travel Allocations'!$G13*'Travel Allocations'!O13</f>
        <v>6946.7632850241544</v>
      </c>
      <c r="J12" s="84">
        <f>'Travel Allocations'!$G13*'Travel Allocations'!P13</f>
        <v>1945.0937198067634</v>
      </c>
      <c r="K12" s="84">
        <f>'Travel Allocations'!$G13*'Travel Allocations'!Q13</f>
        <v>12527.329790660226</v>
      </c>
      <c r="L12" s="84">
        <f>'Travel Allocations'!$G13*'Travel Allocations'!R13</f>
        <v>11485.315297906602</v>
      </c>
      <c r="M12" s="84">
        <f>'Travel Allocations'!$G13*'Travel Allocations'!S13</f>
        <v>2616.6141706924318</v>
      </c>
      <c r="N12" s="84">
        <f>'Travel Allocations'!$G13*'Travel Allocations'!T13</f>
        <v>2977.8458615136874</v>
      </c>
      <c r="O12" s="84">
        <f>'Travel Allocations'!$G13*'Travel Allocations'!U13</f>
        <v>0</v>
      </c>
      <c r="P12" s="84">
        <f>'Travel Allocations'!$G13*'Travel Allocations'!V13</f>
        <v>0</v>
      </c>
      <c r="Q12" s="84">
        <f>'Travel Allocations'!$G13*'Travel Allocations'!W13</f>
        <v>0</v>
      </c>
      <c r="R12" s="84">
        <f>'Travel Allocations'!$G13*'Travel Allocations'!X13</f>
        <v>0</v>
      </c>
      <c r="S12" s="84">
        <f>'Travel Allocations'!$G13*'Travel Allocations'!Y13</f>
        <v>0</v>
      </c>
      <c r="T12" s="84">
        <f>'Travel Allocations'!$G13*'Travel Allocations'!Z13</f>
        <v>0</v>
      </c>
      <c r="U12" s="92">
        <f>SUM(B12:T12)-'Travel Allocations'!G13</f>
        <v>0</v>
      </c>
      <c r="V12" s="104" t="s">
        <v>453</v>
      </c>
    </row>
    <row r="13" spans="1:22" ht="24.75" customHeight="1" thickBot="1" x14ac:dyDescent="0.4">
      <c r="A13" s="3" t="s">
        <v>16</v>
      </c>
      <c r="B13" s="83"/>
      <c r="C13" s="84">
        <f>Equipment!$E10*Equipment!G10</f>
        <v>0</v>
      </c>
      <c r="D13" s="84">
        <f>Equipment!$E10*Equipment!H10</f>
        <v>0</v>
      </c>
      <c r="E13" s="84">
        <f>Equipment!$E10*Equipment!I10</f>
        <v>9685</v>
      </c>
      <c r="F13" s="84">
        <f>Equipment!$E10*Equipment!J10</f>
        <v>0</v>
      </c>
      <c r="G13" s="84">
        <f>Equipment!$E10*Equipment!K10</f>
        <v>0</v>
      </c>
      <c r="H13" s="84">
        <f>Equipment!$E10*Equipment!L10</f>
        <v>0</v>
      </c>
      <c r="I13" s="84">
        <f>Equipment!$E10*Equipment!M10</f>
        <v>0</v>
      </c>
      <c r="J13" s="84">
        <f>Equipment!$E10*Equipment!N10</f>
        <v>0</v>
      </c>
      <c r="K13" s="84">
        <f>Equipment!$E10*Equipment!O10</f>
        <v>0</v>
      </c>
      <c r="L13" s="84">
        <f>Equipment!$E10*Equipment!P10</f>
        <v>0</v>
      </c>
      <c r="M13" s="84">
        <f>Equipment!$E10*Equipment!Q10</f>
        <v>0</v>
      </c>
      <c r="N13" s="84">
        <f>Equipment!$E10*Equipment!R10</f>
        <v>0</v>
      </c>
      <c r="O13" s="84">
        <f>Equipment!$E10*Equipment!S10</f>
        <v>0</v>
      </c>
      <c r="P13" s="84">
        <f>Equipment!$E10*Equipment!T10</f>
        <v>0</v>
      </c>
      <c r="Q13" s="84">
        <f>Equipment!$E10*Equipment!U10</f>
        <v>0</v>
      </c>
      <c r="R13" s="84">
        <f>Equipment!$E10*Equipment!V10</f>
        <v>0</v>
      </c>
      <c r="S13" s="84">
        <f>Equipment!$E10*Equipment!W10</f>
        <v>0</v>
      </c>
      <c r="T13" s="84">
        <f>Equipment!$E10*Equipment!X10</f>
        <v>0</v>
      </c>
      <c r="U13" s="92">
        <f>SUM(B13:T13)-Equipment!E10</f>
        <v>0</v>
      </c>
      <c r="V13" s="104" t="s">
        <v>453</v>
      </c>
    </row>
    <row r="14" spans="1:22" ht="33.75" customHeight="1" thickBot="1" x14ac:dyDescent="0.4">
      <c r="A14" s="3" t="s">
        <v>17</v>
      </c>
      <c r="B14" s="84">
        <f>Equipment!$E11*Equipment!F11</f>
        <v>45000</v>
      </c>
      <c r="C14" s="84">
        <f>Equipment!$E11*Equipment!G11</f>
        <v>4024.7678018575853</v>
      </c>
      <c r="D14" s="84">
        <f>Equipment!$E11*Equipment!H11</f>
        <v>18188.854489164089</v>
      </c>
      <c r="E14" s="84">
        <f>Equipment!$E11*Equipment!I11</f>
        <v>0</v>
      </c>
      <c r="F14" s="84">
        <f>Equipment!$E11*Equipment!J11</f>
        <v>3715.1702786377714</v>
      </c>
      <c r="G14" s="84">
        <f>Equipment!$E11*Equipment!K11</f>
        <v>4231.1661506707951</v>
      </c>
      <c r="H14" s="84">
        <f>Equipment!$E11*Equipment!L11</f>
        <v>0</v>
      </c>
      <c r="I14" s="84">
        <f>Equipment!$E11*Equipment!M11</f>
        <v>0</v>
      </c>
      <c r="J14" s="84">
        <f>Equipment!$E11*Equipment!N11</f>
        <v>4334.3653250773996</v>
      </c>
      <c r="K14" s="84">
        <f>Equipment!$E11*Equipment!O11</f>
        <v>0</v>
      </c>
      <c r="L14" s="84">
        <f>Equipment!$E11*Equipment!P11</f>
        <v>0</v>
      </c>
      <c r="M14" s="84">
        <f>Equipment!$E11*Equipment!Q11</f>
        <v>3869.9690402476781</v>
      </c>
      <c r="N14" s="84">
        <f>Equipment!$E11*Equipment!R11</f>
        <v>6635.7069143446861</v>
      </c>
      <c r="O14" s="84">
        <f>Equipment!$E11*Equipment!S11</f>
        <v>0</v>
      </c>
      <c r="P14" s="84">
        <f>Equipment!$E11*Equipment!T11</f>
        <v>0</v>
      </c>
      <c r="Q14" s="84">
        <f>Equipment!$E11*Equipment!U11</f>
        <v>0</v>
      </c>
      <c r="R14" s="84">
        <f>Equipment!$E11*Equipment!V11</f>
        <v>0</v>
      </c>
      <c r="S14" s="84">
        <f>Equipment!$E11*Equipment!W11</f>
        <v>0</v>
      </c>
      <c r="T14" s="84">
        <f>Equipment!$E11*Equipment!X11</f>
        <v>0</v>
      </c>
      <c r="U14" s="92">
        <f>SUM(B14:T14)-Equipment!E11</f>
        <v>0</v>
      </c>
      <c r="V14" s="104" t="s">
        <v>453</v>
      </c>
    </row>
    <row r="15" spans="1:22" ht="28.5" customHeight="1" thickBot="1" x14ac:dyDescent="0.4">
      <c r="A15" s="3" t="s">
        <v>18</v>
      </c>
      <c r="B15" s="83"/>
      <c r="C15" s="84"/>
      <c r="D15" s="84"/>
      <c r="E15" s="84"/>
      <c r="F15" s="173"/>
      <c r="G15" s="173"/>
      <c r="H15" s="173"/>
      <c r="I15" s="84"/>
      <c r="J15" s="84"/>
      <c r="K15" s="84"/>
      <c r="L15" s="184"/>
      <c r="M15" s="84"/>
      <c r="N15" s="84"/>
      <c r="O15" s="84"/>
      <c r="P15" s="84"/>
      <c r="Q15" s="84"/>
      <c r="R15" s="84"/>
      <c r="S15" s="84"/>
      <c r="T15" s="85"/>
      <c r="U15" s="92"/>
      <c r="V15" s="104" t="s">
        <v>453</v>
      </c>
    </row>
    <row r="16" spans="1:22" ht="32.25" customHeight="1" thickBot="1" x14ac:dyDescent="0.4">
      <c r="A16" s="3" t="s">
        <v>19</v>
      </c>
      <c r="B16" s="83"/>
      <c r="C16" s="84">
        <f>'Health and Other Supplies'!D25</f>
        <v>0</v>
      </c>
      <c r="D16" s="84">
        <f>'Health and Other Supplies'!E25</f>
        <v>0</v>
      </c>
      <c r="E16" s="84">
        <f>'Health and Other Supplies'!F25</f>
        <v>18148.591336474437</v>
      </c>
      <c r="F16" s="84">
        <f>'Health and Other Supplies'!G25</f>
        <v>2500.620181161672</v>
      </c>
      <c r="G16" s="84">
        <f>'Health and Other Supplies'!H25</f>
        <v>0</v>
      </c>
      <c r="H16" s="84">
        <f>'Health and Other Supplies'!I25</f>
        <v>0</v>
      </c>
      <c r="I16" s="84">
        <f>'Health and Other Supplies'!J25</f>
        <v>0</v>
      </c>
      <c r="J16" s="84">
        <f>'Health and Other Supplies'!K25</f>
        <v>0</v>
      </c>
      <c r="K16" s="84">
        <f>'Health and Other Supplies'!L25</f>
        <v>0</v>
      </c>
      <c r="L16" s="84">
        <f>'Health and Other Supplies'!M25</f>
        <v>7205.7884823638897</v>
      </c>
      <c r="M16" s="84">
        <f>'Health and Other Supplies'!N25</f>
        <v>0</v>
      </c>
      <c r="N16" s="84">
        <f>'Health and Other Supplies'!O25</f>
        <v>0</v>
      </c>
      <c r="O16" s="84">
        <f>'Health and Other Supplies'!P25</f>
        <v>0</v>
      </c>
      <c r="P16" s="84">
        <f>'Health and Other Supplies'!Q25</f>
        <v>0</v>
      </c>
      <c r="Q16" s="84">
        <f>'Health and Other Supplies'!R25</f>
        <v>0</v>
      </c>
      <c r="R16" s="84">
        <f>'Health and Other Supplies'!S25</f>
        <v>0</v>
      </c>
      <c r="S16" s="84">
        <f>'Health and Other Supplies'!T25</f>
        <v>0</v>
      </c>
      <c r="T16" s="84">
        <f>'Health and Other Supplies'!U25</f>
        <v>0</v>
      </c>
      <c r="U16" s="92">
        <f>SUM(B16:T16)-'Health and Other Supplies'!B24</f>
        <v>0</v>
      </c>
      <c r="V16" s="104" t="s">
        <v>453</v>
      </c>
    </row>
    <row r="17" spans="1:24" ht="29.25" customHeight="1" thickBot="1" x14ac:dyDescent="0.4">
      <c r="A17" s="3" t="s">
        <v>20</v>
      </c>
      <c r="B17" s="84">
        <f>'Health and Other Supplies'!C45</f>
        <v>4471.319991225917</v>
      </c>
      <c r="C17" s="84">
        <f>'Health and Other Supplies'!D45</f>
        <v>0</v>
      </c>
      <c r="D17" s="84">
        <f>'Health and Other Supplies'!E45</f>
        <v>6267.1780204887855</v>
      </c>
      <c r="E17" s="84">
        <f>'Health and Other Supplies'!F45</f>
        <v>5904.7311721001552</v>
      </c>
      <c r="F17" s="84">
        <f>'Health and Other Supplies'!G45</f>
        <v>1061.7768060167621</v>
      </c>
      <c r="G17" s="84">
        <f>'Health and Other Supplies'!H45</f>
        <v>3476.3758369584339</v>
      </c>
      <c r="H17" s="84">
        <f>'Health and Other Supplies'!I45</f>
        <v>0</v>
      </c>
      <c r="I17" s="84">
        <f>'Health and Other Supplies'!J45</f>
        <v>4838.8995758469491</v>
      </c>
      <c r="J17" s="84">
        <f>'Health and Other Supplies'!K45</f>
        <v>0</v>
      </c>
      <c r="K17" s="84">
        <f>'Health and Other Supplies'!L45</f>
        <v>0</v>
      </c>
      <c r="L17" s="84">
        <f>'Health and Other Supplies'!M45</f>
        <v>0</v>
      </c>
      <c r="M17" s="84">
        <f>'Health and Other Supplies'!N45</f>
        <v>2569.9374738026308</v>
      </c>
      <c r="N17" s="84">
        <f>'Health and Other Supplies'!O45</f>
        <v>992.78112356036638</v>
      </c>
      <c r="O17" s="84">
        <f>'Health and Other Supplies'!P45</f>
        <v>0</v>
      </c>
      <c r="P17" s="84">
        <f>'Health and Other Supplies'!Q45</f>
        <v>0</v>
      </c>
      <c r="Q17" s="84">
        <f>'Health and Other Supplies'!R45</f>
        <v>0</v>
      </c>
      <c r="R17" s="84">
        <f>'Health and Other Supplies'!S45</f>
        <v>0</v>
      </c>
      <c r="S17" s="84">
        <f>'Health and Other Supplies'!T45</f>
        <v>0</v>
      </c>
      <c r="T17" s="84">
        <f>'Health and Other Supplies'!U45</f>
        <v>0</v>
      </c>
      <c r="U17" s="92">
        <f>SUM(B17:T17)-'Health and Other Supplies'!B44</f>
        <v>0</v>
      </c>
      <c r="V17" s="104" t="s">
        <v>453</v>
      </c>
    </row>
    <row r="18" spans="1:24" ht="39.75" customHeight="1" thickBot="1" x14ac:dyDescent="0.4">
      <c r="A18" s="3" t="s">
        <v>403</v>
      </c>
      <c r="B18" s="83"/>
      <c r="C18" s="84">
        <f>'Contractual Allocations'!G16</f>
        <v>0</v>
      </c>
      <c r="D18" s="84">
        <f>'Contractual Allocations'!H16</f>
        <v>0</v>
      </c>
      <c r="E18" s="84">
        <f>'Contractual Allocations'!I16</f>
        <v>4378</v>
      </c>
      <c r="F18" s="84">
        <f>'Contractual Allocations'!J16</f>
        <v>0</v>
      </c>
      <c r="G18" s="84">
        <f>'Contractual Allocations'!K16</f>
        <v>0</v>
      </c>
      <c r="H18" s="84">
        <f>'Contractual Allocations'!L16</f>
        <v>0</v>
      </c>
      <c r="I18" s="84">
        <f>'Contractual Allocations'!M16</f>
        <v>0</v>
      </c>
      <c r="J18" s="84">
        <f>'Contractual Allocations'!N16</f>
        <v>0</v>
      </c>
      <c r="K18" s="84">
        <f>'Contractual Allocations'!O16</f>
        <v>0</v>
      </c>
      <c r="L18" s="84">
        <f>'Contractual Allocations'!P16</f>
        <v>0</v>
      </c>
      <c r="M18" s="84">
        <f>'Contractual Allocations'!Q16</f>
        <v>0</v>
      </c>
      <c r="N18" s="84">
        <f>'Contractual Allocations'!R16</f>
        <v>0</v>
      </c>
      <c r="O18" s="84">
        <f>'Contractual Allocations'!S16</f>
        <v>0</v>
      </c>
      <c r="P18" s="84">
        <f>'Contractual Allocations'!T16</f>
        <v>0</v>
      </c>
      <c r="Q18" s="84">
        <f>'Contractual Allocations'!U16</f>
        <v>0</v>
      </c>
      <c r="R18" s="84">
        <f>'Contractual Allocations'!V16</f>
        <v>0</v>
      </c>
      <c r="S18" s="84">
        <f>'Contractual Allocations'!W16</f>
        <v>0</v>
      </c>
      <c r="T18" s="84">
        <f>'Contractual Allocations'!X16</f>
        <v>0</v>
      </c>
      <c r="U18" s="92">
        <f>SUM(B18:T18)-'Contractual Allocations'!E15</f>
        <v>0</v>
      </c>
      <c r="V18" s="104" t="s">
        <v>453</v>
      </c>
    </row>
    <row r="19" spans="1:24" ht="38.25" customHeight="1" thickBot="1" x14ac:dyDescent="0.4">
      <c r="A19" s="202" t="s">
        <v>404</v>
      </c>
      <c r="B19" s="83"/>
      <c r="C19" s="84">
        <f>'Contractual Allocations'!G19</f>
        <v>0</v>
      </c>
      <c r="D19" s="84">
        <f>'Contractual Allocations'!H19</f>
        <v>0</v>
      </c>
      <c r="E19" s="84">
        <f>'Contractual Allocations'!I19</f>
        <v>0</v>
      </c>
      <c r="F19" s="84">
        <f>'Contractual Allocations'!J19</f>
        <v>28769</v>
      </c>
      <c r="G19" s="84">
        <f>'Contractual Allocations'!K19</f>
        <v>0</v>
      </c>
      <c r="H19" s="84">
        <f>'Contractual Allocations'!L19</f>
        <v>0</v>
      </c>
      <c r="I19" s="84">
        <f>'Contractual Allocations'!M19</f>
        <v>0</v>
      </c>
      <c r="J19" s="84">
        <f>'Contractual Allocations'!N19</f>
        <v>0</v>
      </c>
      <c r="K19" s="84">
        <f>'Contractual Allocations'!O19</f>
        <v>0</v>
      </c>
      <c r="L19" s="84">
        <f>'Contractual Allocations'!P19</f>
        <v>0</v>
      </c>
      <c r="M19" s="84">
        <f>'Contractual Allocations'!Q19</f>
        <v>0</v>
      </c>
      <c r="N19" s="84">
        <f>'Contractual Allocations'!R19</f>
        <v>0</v>
      </c>
      <c r="O19" s="84">
        <f>'Contractual Allocations'!S19</f>
        <v>0</v>
      </c>
      <c r="P19" s="84">
        <f>'Contractual Allocations'!T19</f>
        <v>0</v>
      </c>
      <c r="Q19" s="84">
        <f>'Contractual Allocations'!U19</f>
        <v>0</v>
      </c>
      <c r="R19" s="84">
        <f>'Contractual Allocations'!V19</f>
        <v>0</v>
      </c>
      <c r="S19" s="84">
        <f>'Contractual Allocations'!W19</f>
        <v>0</v>
      </c>
      <c r="T19" s="84">
        <f>'Contractual Allocations'!X19</f>
        <v>0</v>
      </c>
      <c r="U19" s="92">
        <f>SUM(B19:T19)-'Contractual Allocations'!E18</f>
        <v>0</v>
      </c>
      <c r="V19" s="104" t="s">
        <v>453</v>
      </c>
    </row>
    <row r="20" spans="1:24" ht="36.75" customHeight="1" thickBot="1" x14ac:dyDescent="0.4">
      <c r="A20" s="3" t="s">
        <v>24</v>
      </c>
      <c r="B20" s="83"/>
      <c r="C20" s="84">
        <f>'Contractual Allocations'!G25</f>
        <v>5458.25</v>
      </c>
      <c r="D20" s="84">
        <f>'Contractual Allocations'!H25</f>
        <v>13889</v>
      </c>
      <c r="E20" s="84">
        <f>'Contractual Allocations'!I25</f>
        <v>16374.75</v>
      </c>
      <c r="F20" s="84">
        <f>'Contractual Allocations'!J25</f>
        <v>0</v>
      </c>
      <c r="G20" s="84">
        <f>'Contractual Allocations'!K25</f>
        <v>0</v>
      </c>
      <c r="H20" s="84">
        <f>'Contractual Allocations'!L25</f>
        <v>0</v>
      </c>
      <c r="I20" s="84">
        <f>'Contractual Allocations'!M25</f>
        <v>15984</v>
      </c>
      <c r="J20" s="84">
        <f>'Contractual Allocations'!N25</f>
        <v>0</v>
      </c>
      <c r="K20" s="84">
        <f>'Contractual Allocations'!O25</f>
        <v>0</v>
      </c>
      <c r="L20" s="84">
        <f>'Contractual Allocations'!P25</f>
        <v>8697</v>
      </c>
      <c r="M20" s="84">
        <f>'Contractual Allocations'!Q25</f>
        <v>0</v>
      </c>
      <c r="N20" s="84">
        <f>'Contractual Allocations'!R25</f>
        <v>0</v>
      </c>
      <c r="O20" s="84">
        <f>'Contractual Allocations'!S25</f>
        <v>0</v>
      </c>
      <c r="P20" s="84">
        <f>'Contractual Allocations'!T25</f>
        <v>0</v>
      </c>
      <c r="Q20" s="84">
        <f>'Contractual Allocations'!U25</f>
        <v>0</v>
      </c>
      <c r="R20" s="84">
        <f>'Contractual Allocations'!V25</f>
        <v>0</v>
      </c>
      <c r="S20" s="84">
        <f>'Contractual Allocations'!W25</f>
        <v>0</v>
      </c>
      <c r="T20" s="84">
        <f>'Contractual Allocations'!X25</f>
        <v>0</v>
      </c>
      <c r="U20" s="92">
        <f>SUM(B20:T20)-'Contractual Allocations'!E25</f>
        <v>0</v>
      </c>
      <c r="V20" s="104" t="s">
        <v>453</v>
      </c>
      <c r="X20" s="92"/>
    </row>
    <row r="21" spans="1:24" ht="25.5" customHeight="1" thickBot="1" x14ac:dyDescent="0.4">
      <c r="A21" s="3" t="s">
        <v>25</v>
      </c>
      <c r="B21" s="84">
        <f>'Contractual Allocations'!F29</f>
        <v>149678</v>
      </c>
      <c r="C21" s="84">
        <f>'Contractual Allocations'!G29</f>
        <v>0</v>
      </c>
      <c r="D21" s="84">
        <f>'Contractual Allocations'!H29</f>
        <v>0</v>
      </c>
      <c r="E21" s="84">
        <f>'Contractual Allocations'!I29</f>
        <v>0</v>
      </c>
      <c r="F21" s="84">
        <f>'Contractual Allocations'!J29</f>
        <v>0</v>
      </c>
      <c r="G21" s="84">
        <f>'Contractual Allocations'!K29</f>
        <v>0</v>
      </c>
      <c r="H21" s="84">
        <f>'Contractual Allocations'!L29</f>
        <v>0</v>
      </c>
      <c r="I21" s="84">
        <f>'Contractual Allocations'!M29</f>
        <v>0</v>
      </c>
      <c r="J21" s="84">
        <f>'Contractual Allocations'!N29</f>
        <v>0</v>
      </c>
      <c r="K21" s="84">
        <f>'Contractual Allocations'!O29</f>
        <v>0</v>
      </c>
      <c r="L21" s="84">
        <f>'Contractual Allocations'!P29</f>
        <v>0</v>
      </c>
      <c r="M21" s="84">
        <f>'Contractual Allocations'!Q29</f>
        <v>0</v>
      </c>
      <c r="N21" s="84">
        <f>'Contractual Allocations'!R29</f>
        <v>0</v>
      </c>
      <c r="O21" s="84">
        <f>'Contractual Allocations'!S29</f>
        <v>0</v>
      </c>
      <c r="P21" s="84">
        <f>'Contractual Allocations'!T29</f>
        <v>0</v>
      </c>
      <c r="Q21" s="84">
        <f>'Contractual Allocations'!U29</f>
        <v>0</v>
      </c>
      <c r="R21" s="84">
        <f>'Contractual Allocations'!V29</f>
        <v>0</v>
      </c>
      <c r="S21" s="84">
        <f>'Contractual Allocations'!W29</f>
        <v>0</v>
      </c>
      <c r="T21" s="84">
        <f>'Contractual Allocations'!X29</f>
        <v>0</v>
      </c>
      <c r="U21" s="92">
        <f>SUM(B21:T21)-'Contractual Allocations'!E28</f>
        <v>0</v>
      </c>
      <c r="V21" s="104" t="s">
        <v>453</v>
      </c>
    </row>
    <row r="22" spans="1:24" ht="28.5" customHeight="1" thickBot="1" x14ac:dyDescent="0.4">
      <c r="A22" s="3" t="s">
        <v>21</v>
      </c>
      <c r="B22" s="84"/>
      <c r="C22" s="84"/>
      <c r="D22" s="84"/>
      <c r="E22" s="84"/>
      <c r="F22" s="173"/>
      <c r="G22" s="173"/>
      <c r="H22" s="173"/>
      <c r="I22" s="84"/>
      <c r="J22" s="84"/>
      <c r="K22" s="84"/>
      <c r="L22" s="184"/>
      <c r="M22" s="84"/>
      <c r="N22" s="84"/>
      <c r="O22" s="84"/>
      <c r="P22" s="84"/>
      <c r="Q22" s="84"/>
      <c r="R22" s="84"/>
      <c r="S22" s="84"/>
      <c r="T22" s="85"/>
      <c r="U22" s="92"/>
      <c r="V22" s="104"/>
    </row>
    <row r="23" spans="1:24" ht="36" customHeight="1" thickBot="1" x14ac:dyDescent="0.4">
      <c r="A23" s="3" t="s">
        <v>525</v>
      </c>
      <c r="B23" s="84">
        <f>'Trainings, Meetings'!C37</f>
        <v>0</v>
      </c>
      <c r="C23" s="84">
        <f>'Trainings, Meetings'!D37</f>
        <v>0</v>
      </c>
      <c r="D23" s="84">
        <f>'Trainings, Meetings'!E37</f>
        <v>8418.2902870886865</v>
      </c>
      <c r="E23" s="84">
        <f>'Trainings, Meetings'!F37</f>
        <v>1314.4211657540557</v>
      </c>
      <c r="F23" s="84">
        <f>'Trainings, Meetings'!G37</f>
        <v>15474.422828923802</v>
      </c>
      <c r="G23" s="84">
        <f>'Trainings, Meetings'!H37</f>
        <v>4310.7241441072611</v>
      </c>
      <c r="H23" s="84">
        <f>'Trainings, Meetings'!I37</f>
        <v>0</v>
      </c>
      <c r="I23" s="84">
        <f>'Trainings, Meetings'!J37</f>
        <v>6281.2457397267281</v>
      </c>
      <c r="J23" s="84">
        <f>'Trainings, Meetings'!K37</f>
        <v>0</v>
      </c>
      <c r="K23" s="84">
        <f>'Trainings, Meetings'!L37</f>
        <v>0</v>
      </c>
      <c r="L23" s="84">
        <f>'Trainings, Meetings'!M37</f>
        <v>0</v>
      </c>
      <c r="M23" s="84">
        <f>'Trainings, Meetings'!N37</f>
        <v>4971.265186019139</v>
      </c>
      <c r="N23" s="84">
        <f>'Trainings, Meetings'!O37</f>
        <v>2616.6306483803287</v>
      </c>
      <c r="O23" s="84">
        <f>'Trainings, Meetings'!P37</f>
        <v>0</v>
      </c>
      <c r="P23" s="84">
        <f>'Trainings, Meetings'!Q37</f>
        <v>0</v>
      </c>
      <c r="Q23" s="84">
        <f>'Trainings, Meetings'!R37</f>
        <v>0</v>
      </c>
      <c r="R23" s="84">
        <f>'Trainings, Meetings'!S37</f>
        <v>0</v>
      </c>
      <c r="S23" s="84">
        <f>'Trainings, Meetings'!T37</f>
        <v>0</v>
      </c>
      <c r="T23" s="84">
        <f>'Trainings, Meetings'!U37</f>
        <v>0</v>
      </c>
      <c r="U23" s="92">
        <f>SUM(B23:T23)-'Trainings, Meetings'!B36</f>
        <v>0</v>
      </c>
      <c r="V23" s="104" t="s">
        <v>453</v>
      </c>
    </row>
    <row r="24" spans="1:24" ht="28.5" customHeight="1" thickBot="1" x14ac:dyDescent="0.4">
      <c r="A24" s="3" t="s">
        <v>26</v>
      </c>
      <c r="B24" s="83"/>
      <c r="C24" s="84">
        <f>'Sub Recipients'!C20</f>
        <v>0</v>
      </c>
      <c r="D24" s="84">
        <f>'Sub Recipients'!D20</f>
        <v>0</v>
      </c>
      <c r="E24" s="84">
        <f>'Sub Recipients'!E20</f>
        <v>0</v>
      </c>
      <c r="F24" s="84">
        <f>'Sub Recipients'!F20</f>
        <v>182413.6</v>
      </c>
      <c r="G24" s="84">
        <f>'Sub Recipients'!G20</f>
        <v>0</v>
      </c>
      <c r="H24" s="84">
        <f>'Sub Recipients'!H20</f>
        <v>43267</v>
      </c>
      <c r="I24" s="84">
        <f>'Sub Recipients'!I20</f>
        <v>349345.33199999999</v>
      </c>
      <c r="J24" s="84">
        <f>'Sub Recipients'!J20</f>
        <v>73238.350000000006</v>
      </c>
      <c r="K24" s="84">
        <f>'Sub Recipients'!K20</f>
        <v>38816.148000000001</v>
      </c>
      <c r="L24" s="84">
        <f>'Sub Recipients'!L20</f>
        <v>219715.05</v>
      </c>
      <c r="M24" s="84">
        <f>'Sub Recipients'!M20</f>
        <v>0</v>
      </c>
      <c r="N24" s="84">
        <f>'Sub Recipients'!N20</f>
        <v>0</v>
      </c>
      <c r="O24" s="84">
        <f>'Sub Recipients'!O20</f>
        <v>0</v>
      </c>
      <c r="P24" s="84">
        <f>'Sub Recipients'!P20</f>
        <v>0</v>
      </c>
      <c r="Q24" s="84">
        <f>'Sub Recipients'!Q20</f>
        <v>0</v>
      </c>
      <c r="R24" s="84">
        <f>'Sub Recipients'!R20</f>
        <v>0</v>
      </c>
      <c r="S24" s="84">
        <f>'Sub Recipients'!S20</f>
        <v>0</v>
      </c>
      <c r="T24" s="84">
        <f>'Sub Recipients'!T20</f>
        <v>0</v>
      </c>
      <c r="U24" s="92">
        <f>SUM(B24:T24)-'Sub Recipients'!B20</f>
        <v>0</v>
      </c>
      <c r="V24" s="104" t="s">
        <v>453</v>
      </c>
    </row>
    <row r="25" spans="1:24" ht="42" customHeight="1" thickBot="1" x14ac:dyDescent="0.4">
      <c r="A25" s="3" t="s">
        <v>27</v>
      </c>
      <c r="B25" s="84"/>
      <c r="C25" s="84"/>
      <c r="D25" s="84"/>
      <c r="E25" s="84"/>
      <c r="F25" s="173"/>
      <c r="G25" s="173"/>
      <c r="H25" s="173"/>
      <c r="I25" s="84"/>
      <c r="J25" s="84"/>
      <c r="K25" s="84"/>
      <c r="L25" s="184"/>
      <c r="M25" s="84"/>
      <c r="N25" s="84"/>
      <c r="O25" s="84"/>
      <c r="P25" s="84"/>
      <c r="Q25" s="84"/>
      <c r="R25" s="84"/>
      <c r="S25" s="84"/>
      <c r="T25" s="85"/>
      <c r="U25" s="92"/>
      <c r="V25" s="104"/>
    </row>
    <row r="26" spans="1:24" ht="30.75" customHeight="1" thickBot="1" x14ac:dyDescent="0.4">
      <c r="A26" s="3" t="s">
        <v>22</v>
      </c>
      <c r="B26" s="84"/>
      <c r="C26" s="316"/>
      <c r="D26" s="316"/>
      <c r="E26" s="316"/>
      <c r="F26" s="173"/>
      <c r="G26" s="173"/>
      <c r="H26" s="173"/>
      <c r="I26" s="84"/>
      <c r="J26" s="84"/>
      <c r="K26" s="84"/>
      <c r="L26" s="184"/>
      <c r="M26" s="84"/>
      <c r="N26" s="84"/>
      <c r="O26" s="84"/>
      <c r="P26" s="84"/>
      <c r="Q26" s="84"/>
      <c r="R26" s="84"/>
      <c r="S26" s="84"/>
      <c r="T26" s="84"/>
      <c r="U26" s="92"/>
      <c r="V26" s="104"/>
    </row>
    <row r="27" spans="1:24" ht="30.75" customHeight="1" thickBot="1" x14ac:dyDescent="0.55000000000000004">
      <c r="A27" s="4" t="s">
        <v>23</v>
      </c>
      <c r="B27" s="86">
        <v>358419</v>
      </c>
      <c r="C27" s="317"/>
      <c r="D27" s="317"/>
      <c r="E27" s="317"/>
      <c r="F27" s="87"/>
      <c r="G27" s="87"/>
      <c r="H27" s="87"/>
      <c r="I27" s="87"/>
      <c r="J27" s="87"/>
      <c r="K27" s="87"/>
      <c r="L27" s="87"/>
      <c r="M27" s="87"/>
      <c r="N27" s="87"/>
      <c r="O27" s="87"/>
      <c r="P27" s="87"/>
      <c r="Q27" s="87"/>
      <c r="R27" s="87"/>
      <c r="S27" s="87"/>
      <c r="T27" s="88"/>
      <c r="U27" s="177"/>
      <c r="V27" s="152"/>
    </row>
    <row r="28" spans="1:24" ht="15" thickTop="1" x14ac:dyDescent="0.35">
      <c r="A28" s="91" t="s">
        <v>208</v>
      </c>
      <c r="B28" s="93">
        <f>SUM(B7:B27)</f>
        <v>937514.05361960887</v>
      </c>
      <c r="C28" s="93">
        <f t="shared" ref="C28:T28" si="0">SUM(C7:C27)</f>
        <v>91725.315614958206</v>
      </c>
      <c r="D28" s="93">
        <f t="shared" si="0"/>
        <v>259928.1020549619</v>
      </c>
      <c r="E28" s="93">
        <f t="shared" si="0"/>
        <v>341234.64490803081</v>
      </c>
      <c r="F28" s="93">
        <f t="shared" si="0"/>
        <v>300454.0956788655</v>
      </c>
      <c r="G28" s="93">
        <f t="shared" si="0"/>
        <v>72490.543935486945</v>
      </c>
      <c r="H28" s="93">
        <f t="shared" si="0"/>
        <v>100715.66391356292</v>
      </c>
      <c r="I28" s="93">
        <f t="shared" si="0"/>
        <v>557866.31072682503</v>
      </c>
      <c r="J28" s="93">
        <f t="shared" si="0"/>
        <v>128369.42868022779</v>
      </c>
      <c r="K28" s="93">
        <f t="shared" si="0"/>
        <v>365971.17091828998</v>
      </c>
      <c r="L28" s="93">
        <f t="shared" si="0"/>
        <v>535560.33638896607</v>
      </c>
      <c r="M28" s="93">
        <f t="shared" si="0"/>
        <v>79744.845618307489</v>
      </c>
      <c r="N28" s="93">
        <f t="shared" si="0"/>
        <v>90347.967941908486</v>
      </c>
      <c r="O28" s="93">
        <f t="shared" si="0"/>
        <v>0</v>
      </c>
      <c r="P28" s="93">
        <f t="shared" si="0"/>
        <v>0</v>
      </c>
      <c r="Q28" s="93">
        <f t="shared" si="0"/>
        <v>0</v>
      </c>
      <c r="R28" s="93">
        <f t="shared" si="0"/>
        <v>0</v>
      </c>
      <c r="S28" s="93">
        <f t="shared" si="0"/>
        <v>0</v>
      </c>
      <c r="T28" s="93">
        <f t="shared" si="0"/>
        <v>0</v>
      </c>
      <c r="U28" s="153"/>
    </row>
    <row r="29" spans="1:24" s="95" customFormat="1" x14ac:dyDescent="0.35">
      <c r="U29" s="219"/>
      <c r="X29" s="154"/>
    </row>
    <row r="30" spans="1:24" s="95" customFormat="1" ht="15" thickBot="1" x14ac:dyDescent="0.4">
      <c r="U30" s="154"/>
    </row>
    <row r="31" spans="1:24" s="95" customFormat="1" ht="15.5" thickTop="1" thickBot="1" x14ac:dyDescent="0.4">
      <c r="A31" s="318" t="s">
        <v>534</v>
      </c>
      <c r="B31" s="319">
        <f>'Summary of Spending'!C13</f>
        <v>3861922</v>
      </c>
      <c r="X31" s="154"/>
    </row>
    <row r="32" spans="1:24" s="95" customFormat="1" ht="15" thickBot="1" x14ac:dyDescent="0.4">
      <c r="A32" s="320" t="s">
        <v>535</v>
      </c>
      <c r="B32" s="321">
        <f>SUM(B28:T28)</f>
        <v>3861922.4800000004</v>
      </c>
    </row>
    <row r="33" spans="1:2" s="95" customFormat="1" ht="15" thickBot="1" x14ac:dyDescent="0.4">
      <c r="A33" s="322" t="s">
        <v>536</v>
      </c>
      <c r="B33" s="323">
        <f>B31-B32</f>
        <v>-0.48000000044703484</v>
      </c>
    </row>
    <row r="34" spans="1:2" s="95" customFormat="1" ht="15" thickTop="1" x14ac:dyDescent="0.35"/>
    <row r="35" spans="1:2" s="95" customFormat="1" x14ac:dyDescent="0.35"/>
  </sheetData>
  <pageMargins left="0.25" right="0.25" top="0.75" bottom="0.75" header="0.3" footer="0.3"/>
  <pageSetup paperSize="9" scale="3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80" r:id="rId4" name=" 12">
              <controlPr defaultSize="0" print="0" uiObject="1" autoLine="0" autoPict="0">
                <anchor moveWithCells="1" sizeWithCells="1">
                  <from>
                    <xdr:col>3</xdr:col>
                    <xdr:colOff>0</xdr:colOff>
                    <xdr:row>4</xdr:row>
                    <xdr:rowOff>0</xdr:rowOff>
                  </from>
                  <to>
                    <xdr:col>4</xdr:col>
                    <xdr:colOff>158750</xdr:colOff>
                    <xdr:row>5</xdr:row>
                    <xdr:rowOff>0</xdr:rowOff>
                  </to>
                </anchor>
              </controlPr>
            </control>
          </mc:Choice>
        </mc:AlternateContent>
        <mc:AlternateContent xmlns:mc="http://schemas.openxmlformats.org/markup-compatibility/2006">
          <mc:Choice Requires="x14">
            <control shapeId="3082" r:id="rId5" name="Drop Down 10">
              <controlPr defaultSize="0" print="0" uiObject="1" autoLine="0" autoPict="0">
                <anchor moveWithCells="1" sizeWithCells="1">
                  <from>
                    <xdr:col>4</xdr:col>
                    <xdr:colOff>0</xdr:colOff>
                    <xdr:row>4</xdr:row>
                    <xdr:rowOff>0</xdr:rowOff>
                  </from>
                  <to>
                    <xdr:col>5</xdr:col>
                    <xdr:colOff>158750</xdr:colOff>
                    <xdr:row>5</xdr:row>
                    <xdr:rowOff>0</xdr:rowOff>
                  </to>
                </anchor>
              </controlPr>
            </control>
          </mc:Choice>
        </mc:AlternateContent>
        <mc:AlternateContent xmlns:mc="http://schemas.openxmlformats.org/markup-compatibility/2006">
          <mc:Choice Requires="x14">
            <control shapeId="3099" r:id="rId6" name="Drop Down 27">
              <controlPr defaultSize="0" print="0" uiObject="1" autoLine="0" autoPict="0">
                <anchor moveWithCells="1" sizeWithCells="1">
                  <from>
                    <xdr:col>5</xdr:col>
                    <xdr:colOff>0</xdr:colOff>
                    <xdr:row>4</xdr:row>
                    <xdr:rowOff>0</xdr:rowOff>
                  </from>
                  <to>
                    <xdr:col>6</xdr:col>
                    <xdr:colOff>158750</xdr:colOff>
                    <xdr:row>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3" id="{5AADD0AD-F620-498F-841A-0FF33CF3F252}">
            <xm:f>'\\192.168.100.2\Personal Data\Users\smukherjee\Dropbox\EGPAF\EA 2018\Kenya\[Expenditure Analysis - Revised_Timiza.xlsx]Metadata and Error Checks'!#REF!="x"</xm:f>
            <x14:dxf>
              <fill>
                <patternFill>
                  <bgColor theme="5" tint="0.39994506668294322"/>
                </patternFill>
              </fill>
            </x14:dxf>
          </x14:cfRule>
          <xm:sqref>Q4</xm:sqref>
        </x14:conditionalFormatting>
        <x14:conditionalFormatting xmlns:xm="http://schemas.microsoft.com/office/excel/2006/main">
          <x14:cfRule type="expression" priority="161" id="{C9B85E28-A847-4392-8928-DE08E64C3A4A}">
            <xm:f>'\\192.168.100.2\Personal Data\Users\smukherjee\Dropbox\EGPAF\EA 2018\Kenya\[Expenditure Analysis - Revised_Timiza.xlsx]Metadata and Error Checks'!#REF!="x"</xm:f>
            <x14:dxf>
              <fill>
                <patternFill>
                  <bgColor theme="5" tint="0.39994506668294322"/>
                </patternFill>
              </fill>
            </x14:dxf>
          </x14:cfRule>
          <x14:cfRule type="expression" priority="162" id="{1C353673-7189-40F5-B59F-0DC66E493D49}">
            <xm:f>'\\192.168.100.2\Personal Data\Users\smukherjee\Dropbox\EGPAF\EA 2018\Kenya\[Expenditure Analysis - Revised_Timiza.xlsx]Metadata and Error Checks'!#REF!="x"</xm:f>
            <x14:dxf>
              <fill>
                <patternFill>
                  <bgColor theme="5" tint="0.39994506668294322"/>
                </patternFill>
              </fill>
            </x14:dxf>
          </x14:cfRule>
          <xm:sqref>P5</xm:sqref>
        </x14:conditionalFormatting>
        <x14:conditionalFormatting xmlns:xm="http://schemas.microsoft.com/office/excel/2006/main">
          <x14:cfRule type="expression" priority="56" id="{834ED826-5CA6-43B3-A9FF-AB7B4AA8BDB1}">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73" id="{454A2040-5DCD-4841-B649-A9B2B5E096F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C5</xm:sqref>
        </x14:conditionalFormatting>
        <x14:conditionalFormatting xmlns:xm="http://schemas.microsoft.com/office/excel/2006/main">
          <x14:cfRule type="expression" priority="54" id="{A98D5C70-823E-4ED6-8D5A-7DE09C8C790F}">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72" id="{CE718310-FBF5-4783-B42B-329BE488B433}">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D5</xm:sqref>
        </x14:conditionalFormatting>
        <x14:conditionalFormatting xmlns:xm="http://schemas.microsoft.com/office/excel/2006/main">
          <x14:cfRule type="expression" priority="52" id="{1C26D50A-4B24-4A40-B4A2-560D8942056C}">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71" id="{66291550-4614-42D2-8946-B6625A0A99F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E5</xm:sqref>
        </x14:conditionalFormatting>
        <x14:conditionalFormatting xmlns:xm="http://schemas.microsoft.com/office/excel/2006/main">
          <x14:cfRule type="expression" priority="50" id="{9238DD12-A83C-43E4-9347-819D81E4EC17}">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70" id="{48BE568E-34E1-4FCE-9BBF-3D8A01AB3C75}">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G5</xm:sqref>
        </x14:conditionalFormatting>
        <x14:conditionalFormatting xmlns:xm="http://schemas.microsoft.com/office/excel/2006/main">
          <x14:cfRule type="expression" priority="48" id="{468E0733-61D2-4E2C-B17C-9DFF707BC21E}">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69" id="{001CD1C6-4E4D-43AF-B47D-8B9F58C879F7}">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H5</xm:sqref>
        </x14:conditionalFormatting>
        <x14:conditionalFormatting xmlns:xm="http://schemas.microsoft.com/office/excel/2006/main">
          <x14:cfRule type="expression" priority="46" id="{D39CD4A1-D8F1-4C6A-87E6-59B23F8AF8F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67" id="{74B7961E-565B-477D-9D7D-C0CE2E3DDC5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J5</xm:sqref>
        </x14:conditionalFormatting>
        <x14:conditionalFormatting xmlns:xm="http://schemas.microsoft.com/office/excel/2006/main">
          <x14:cfRule type="expression" priority="42" id="{EF6CF643-D053-4DA5-A3CC-7544C7E0D259}">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65" id="{659DC953-ED1A-482B-B19F-76BCA4BA942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M5</xm:sqref>
        </x14:conditionalFormatting>
        <x14:conditionalFormatting xmlns:xm="http://schemas.microsoft.com/office/excel/2006/main">
          <x14:cfRule type="expression" priority="57" id="{CE719619-E7C5-48B4-BC0B-C3F8E5D03C28}">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C4</xm:sqref>
        </x14:conditionalFormatting>
        <x14:conditionalFormatting xmlns:xm="http://schemas.microsoft.com/office/excel/2006/main">
          <x14:cfRule type="expression" priority="55" id="{0C3A553D-09D4-4C19-AEA2-2BFD30B290A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D4</xm:sqref>
        </x14:conditionalFormatting>
        <x14:conditionalFormatting xmlns:xm="http://schemas.microsoft.com/office/excel/2006/main">
          <x14:cfRule type="expression" priority="53" id="{DF37BAD3-8D53-47CC-97DD-73D0A7B34C4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E4:F4</xm:sqref>
        </x14:conditionalFormatting>
        <x14:conditionalFormatting xmlns:xm="http://schemas.microsoft.com/office/excel/2006/main">
          <x14:cfRule type="expression" priority="51" id="{6FBEFF44-588D-4F30-89A6-00A0033AFFCA}">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G4</xm:sqref>
        </x14:conditionalFormatting>
        <x14:conditionalFormatting xmlns:xm="http://schemas.microsoft.com/office/excel/2006/main">
          <x14:cfRule type="expression" priority="49" id="{9B510C59-E822-46DA-B35F-D11BF510319F}">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H4</xm:sqref>
        </x14:conditionalFormatting>
        <x14:conditionalFormatting xmlns:xm="http://schemas.microsoft.com/office/excel/2006/main">
          <x14:cfRule type="expression" priority="47" id="{9B39F979-BDE8-4407-BAE9-3806118763B3}">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J4</xm:sqref>
        </x14:conditionalFormatting>
        <x14:conditionalFormatting xmlns:xm="http://schemas.microsoft.com/office/excel/2006/main">
          <x14:cfRule type="expression" priority="43" id="{4CF0D838-EB4E-47F7-A749-7BC431A3D95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M4</xm:sqref>
        </x14:conditionalFormatting>
        <x14:conditionalFormatting xmlns:xm="http://schemas.microsoft.com/office/excel/2006/main">
          <x14:cfRule type="expression" priority="32" id="{AA3656A6-E6D3-415E-8F0B-B63ED734327A}">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N4</xm:sqref>
        </x14:conditionalFormatting>
        <x14:conditionalFormatting xmlns:xm="http://schemas.microsoft.com/office/excel/2006/main">
          <x14:cfRule type="expression" priority="34" id="{A1721977-5814-4150-85A4-92A2B006A881}">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35" id="{7C191492-F48F-42EF-80DF-24A0DDFC8381}">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F5</xm:sqref>
        </x14:conditionalFormatting>
        <x14:conditionalFormatting xmlns:xm="http://schemas.microsoft.com/office/excel/2006/main">
          <x14:cfRule type="expression" priority="31" id="{D1BE3261-209D-4369-8AC1-EDD9CEAC2CA4}">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33" id="{37BAAE32-F74F-4EB3-B02C-DB93FFCF4698}">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N5</xm:sqref>
        </x14:conditionalFormatting>
        <x14:conditionalFormatting xmlns:xm="http://schemas.microsoft.com/office/excel/2006/main">
          <x14:cfRule type="expression" priority="30" id="{3D21B6FA-4223-4F88-9B0D-61A2B78F4CB0}">
            <xm:f>'\\192.168.100.2\Personal Data\Users\smukherjee\Dropbox\EGPAF\EA 2018\Kenya\[Expenditure Analysis - Revised_Timiza.xlsx]Metadata and Error Checks'!#REF!="x"</xm:f>
            <x14:dxf>
              <fill>
                <patternFill>
                  <bgColor theme="5" tint="0.39994506668294322"/>
                </patternFill>
              </fill>
            </x14:dxf>
          </x14:cfRule>
          <xm:sqref>O4</xm:sqref>
        </x14:conditionalFormatting>
        <x14:conditionalFormatting xmlns:xm="http://schemas.microsoft.com/office/excel/2006/main">
          <x14:cfRule type="expression" priority="28" id="{AC8CA745-6005-4992-B4EA-4602A6F2FCA3}">
            <xm:f>'\\192.168.100.2\Personal Data\Users\smukherjee\Dropbox\EGPAF\EA 2018\Kenya\[Expenditure Analysis - Revised_Timiza.xlsx]Metadata and Error Checks'!#REF!="x"</xm:f>
            <x14:dxf>
              <fill>
                <patternFill>
                  <bgColor theme="5" tint="0.39994506668294322"/>
                </patternFill>
              </fill>
            </x14:dxf>
          </x14:cfRule>
          <x14:cfRule type="expression" priority="29" id="{FBA62656-982C-46FE-8CB4-68A24F8D3991}">
            <xm:f>'\\192.168.100.2\Personal Data\Users\smukherjee\Dropbox\EGPAF\EA 2018\Kenya\[Expenditure Analysis - Revised_Timiza.xlsx]Metadata and Error Checks'!#REF!="x"</xm:f>
            <x14:dxf>
              <fill>
                <patternFill>
                  <bgColor theme="5" tint="0.39994506668294322"/>
                </patternFill>
              </fill>
            </x14:dxf>
          </x14:cfRule>
          <xm:sqref>O5</xm:sqref>
        </x14:conditionalFormatting>
        <x14:conditionalFormatting xmlns:xm="http://schemas.microsoft.com/office/excel/2006/main">
          <x14:cfRule type="expression" priority="25" id="{CD51C2C9-DCD4-443E-A648-F0480BDE3CF1}">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7" id="{76A37CA9-9B77-4F61-B1FC-6551DF6AE458}">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K5</xm:sqref>
        </x14:conditionalFormatting>
        <x14:conditionalFormatting xmlns:xm="http://schemas.microsoft.com/office/excel/2006/main">
          <x14:cfRule type="expression" priority="26" id="{7926491C-1FB9-4F9D-9D09-09ABA7BA23A0}">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K4</xm:sqref>
        </x14:conditionalFormatting>
        <x14:conditionalFormatting xmlns:xm="http://schemas.microsoft.com/office/excel/2006/main">
          <x14:cfRule type="expression" priority="24" id="{C1B5DAB7-0C01-4F66-B9E5-1E3F252B29C4}">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L4</xm:sqref>
        </x14:conditionalFormatting>
        <x14:conditionalFormatting xmlns:xm="http://schemas.microsoft.com/office/excel/2006/main">
          <x14:cfRule type="expression" priority="22" id="{F9A5388E-FF13-4DF7-A982-D5273B5F2EF0}">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3" id="{FEBB109E-3152-4852-9CF3-87AFF4994EE3}">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L5</xm:sqref>
        </x14:conditionalFormatting>
        <x14:conditionalFormatting xmlns:xm="http://schemas.microsoft.com/office/excel/2006/main">
          <x14:cfRule type="expression" priority="17" id="{56BD3B37-3570-4989-A58A-6F0BC746784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1" id="{6011F4F8-3870-48C3-8DE4-7B56C8CD00F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H5</xm:sqref>
        </x14:conditionalFormatting>
        <x14:conditionalFormatting xmlns:xm="http://schemas.microsoft.com/office/excel/2006/main">
          <x14:cfRule type="expression" priority="19" id="{0CD35940-893A-4BD5-8ECE-96923389D68F}">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G4</xm:sqref>
        </x14:conditionalFormatting>
        <x14:conditionalFormatting xmlns:xm="http://schemas.microsoft.com/office/excel/2006/main">
          <x14:cfRule type="expression" priority="18" id="{0369C3F0-63D4-4482-B483-0DF5DF5C1DAC}">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H4</xm:sqref>
        </x14:conditionalFormatting>
        <x14:conditionalFormatting xmlns:xm="http://schemas.microsoft.com/office/excel/2006/main">
          <x14:cfRule type="expression" priority="13" id="{6FAF40C6-DB98-47B6-8A44-A57369E46095}">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14" id="{7C2AC135-08EA-46B0-9EB4-AE8090D6DAC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G5</xm:sqref>
        </x14:conditionalFormatting>
        <x14:conditionalFormatting xmlns:xm="http://schemas.microsoft.com/office/excel/2006/main">
          <x14:cfRule type="expression" priority="12" id="{78437ADD-D99C-4BC3-9988-3DE97BE65B35}">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P4</xm:sqref>
        </x14:conditionalFormatting>
        <x14:conditionalFormatting xmlns:xm="http://schemas.microsoft.com/office/excel/2006/main">
          <x14:cfRule type="expression" priority="10" id="{A2D5915A-FB9F-4ACF-A273-A3EC738300E9}">
            <xm:f>'\\192.168.100.2\Personal Data\Users\smukherjee\Dropbox\EGPAF\EA 2018\Kenya\[Expenditure Analysis - Revised_Timiza.xlsx]Metadata and Error Checks'!#REF!="x"</xm:f>
            <x14:dxf>
              <fill>
                <patternFill>
                  <bgColor theme="5" tint="0.39994506668294322"/>
                </patternFill>
              </fill>
            </x14:dxf>
          </x14:cfRule>
          <x14:cfRule type="expression" priority="11" id="{15DAA2E0-936D-42BB-A0E1-47D2C977B116}">
            <xm:f>'\\192.168.100.2\Personal Data\Users\smukherjee\Dropbox\EGPAF\EA 2018\Kenya\[Expenditure Analysis - Revised_Timiza.xlsx]Metadata and Error Checks'!#REF!="x"</xm:f>
            <x14:dxf>
              <fill>
                <patternFill>
                  <bgColor theme="5" tint="0.39994506668294322"/>
                </patternFill>
              </fill>
            </x14:dxf>
          </x14:cfRule>
          <xm:sqref>Q5</xm:sqref>
        </x14:conditionalFormatting>
        <x14:conditionalFormatting xmlns:xm="http://schemas.microsoft.com/office/excel/2006/main">
          <x14:cfRule type="expression" priority="2" id="{BEAA92C0-0CB6-4CCB-855F-40031919CFAF}">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I4</xm:sqref>
        </x14:conditionalFormatting>
        <x14:conditionalFormatting xmlns:xm="http://schemas.microsoft.com/office/excel/2006/main">
          <x14:cfRule type="expression" priority="4" id="{28B3F4E6-11FC-419E-A134-67FE86AF78F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6" id="{DBC8F722-8622-454C-9E7B-23B2173ACE9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I5</xm:sqref>
        </x14:conditionalFormatting>
        <x14:conditionalFormatting xmlns:xm="http://schemas.microsoft.com/office/excel/2006/main">
          <x14:cfRule type="expression" priority="5" id="{02C63652-E8D1-4595-AE2E-12C680DCE4D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I4</xm:sqref>
        </x14:conditionalFormatting>
        <x14:conditionalFormatting xmlns:xm="http://schemas.microsoft.com/office/excel/2006/main">
          <x14:cfRule type="expression" priority="1" id="{9E228572-84D5-4790-9B34-F51C4911E5B5}">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3" id="{D589E1DA-26B2-4B6F-B772-589542EA1C9C}">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Lists!$D$3:$D$29</xm:f>
          </x14:formula1>
          <xm:sqref>B5:T5</xm:sqref>
        </x14:dataValidation>
        <x14:dataValidation type="list" allowBlank="1" showInputMessage="1" showErrorMessage="1" xr:uid="{00000000-0002-0000-0400-000001000000}">
          <x14:formula1>
            <xm:f>Lists!$B$2:$B$49</xm:f>
          </x14:formula1>
          <xm:sqref>B4:T4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D49"/>
  <sheetViews>
    <sheetView workbookViewId="0">
      <selection activeCell="C17" sqref="C17"/>
    </sheetView>
  </sheetViews>
  <sheetFormatPr defaultRowHeight="14.5" x14ac:dyDescent="0.35"/>
  <cols>
    <col min="1" max="1" width="16.453125" customWidth="1"/>
    <col min="2" max="2" width="55.90625" customWidth="1"/>
    <col min="3" max="3" width="18.6328125" customWidth="1"/>
    <col min="4" max="4" width="40.54296875" customWidth="1"/>
  </cols>
  <sheetData>
    <row r="2" spans="1:4" ht="17" x14ac:dyDescent="0.4">
      <c r="A2" s="7" t="s">
        <v>40</v>
      </c>
      <c r="B2" t="s">
        <v>8</v>
      </c>
      <c r="C2" s="7" t="s">
        <v>88</v>
      </c>
    </row>
    <row r="3" spans="1:4" x14ac:dyDescent="0.35">
      <c r="B3" t="s">
        <v>41</v>
      </c>
      <c r="D3" t="s">
        <v>89</v>
      </c>
    </row>
    <row r="4" spans="1:4" x14ac:dyDescent="0.35">
      <c r="B4" t="s">
        <v>42</v>
      </c>
      <c r="D4" t="s">
        <v>92</v>
      </c>
    </row>
    <row r="5" spans="1:4" x14ac:dyDescent="0.35">
      <c r="B5" t="s">
        <v>43</v>
      </c>
      <c r="D5" t="s">
        <v>90</v>
      </c>
    </row>
    <row r="6" spans="1:4" x14ac:dyDescent="0.35">
      <c r="B6" t="s">
        <v>44</v>
      </c>
      <c r="D6" t="s">
        <v>91</v>
      </c>
    </row>
    <row r="7" spans="1:4" x14ac:dyDescent="0.35">
      <c r="B7" t="s">
        <v>45</v>
      </c>
      <c r="D7" t="s">
        <v>93</v>
      </c>
    </row>
    <row r="8" spans="1:4" x14ac:dyDescent="0.35">
      <c r="B8" t="s">
        <v>46</v>
      </c>
      <c r="D8" t="s">
        <v>94</v>
      </c>
    </row>
    <row r="9" spans="1:4" x14ac:dyDescent="0.35">
      <c r="B9" t="s">
        <v>47</v>
      </c>
      <c r="D9" t="s">
        <v>95</v>
      </c>
    </row>
    <row r="10" spans="1:4" x14ac:dyDescent="0.35">
      <c r="B10" t="s">
        <v>48</v>
      </c>
      <c r="D10" t="s">
        <v>96</v>
      </c>
    </row>
    <row r="11" spans="1:4" x14ac:dyDescent="0.35">
      <c r="B11" t="s">
        <v>49</v>
      </c>
      <c r="D11" t="s">
        <v>97</v>
      </c>
    </row>
    <row r="12" spans="1:4" x14ac:dyDescent="0.35">
      <c r="B12" t="s">
        <v>50</v>
      </c>
      <c r="D12" t="s">
        <v>98</v>
      </c>
    </row>
    <row r="13" spans="1:4" x14ac:dyDescent="0.35">
      <c r="B13" t="s">
        <v>51</v>
      </c>
      <c r="D13" t="s">
        <v>99</v>
      </c>
    </row>
    <row r="14" spans="1:4" x14ac:dyDescent="0.35">
      <c r="B14" t="s">
        <v>52</v>
      </c>
      <c r="D14" t="s">
        <v>100</v>
      </c>
    </row>
    <row r="15" spans="1:4" x14ac:dyDescent="0.35">
      <c r="B15" t="s">
        <v>53</v>
      </c>
      <c r="D15" t="s">
        <v>101</v>
      </c>
    </row>
    <row r="16" spans="1:4" x14ac:dyDescent="0.35">
      <c r="B16" t="s">
        <v>54</v>
      </c>
      <c r="D16" t="s">
        <v>102</v>
      </c>
    </row>
    <row r="17" spans="2:4" x14ac:dyDescent="0.35">
      <c r="B17" t="s">
        <v>55</v>
      </c>
      <c r="D17" t="s">
        <v>103</v>
      </c>
    </row>
    <row r="18" spans="2:4" x14ac:dyDescent="0.35">
      <c r="B18" t="s">
        <v>56</v>
      </c>
      <c r="D18" t="s">
        <v>104</v>
      </c>
    </row>
    <row r="19" spans="2:4" x14ac:dyDescent="0.35">
      <c r="B19" t="s">
        <v>57</v>
      </c>
      <c r="D19" t="s">
        <v>105</v>
      </c>
    </row>
    <row r="20" spans="2:4" x14ac:dyDescent="0.35">
      <c r="B20" t="s">
        <v>58</v>
      </c>
      <c r="D20" t="s">
        <v>106</v>
      </c>
    </row>
    <row r="21" spans="2:4" x14ac:dyDescent="0.35">
      <c r="B21" t="s">
        <v>59</v>
      </c>
      <c r="D21" t="s">
        <v>107</v>
      </c>
    </row>
    <row r="22" spans="2:4" x14ac:dyDescent="0.35">
      <c r="B22" t="s">
        <v>60</v>
      </c>
      <c r="D22" t="s">
        <v>108</v>
      </c>
    </row>
    <row r="23" spans="2:4" x14ac:dyDescent="0.35">
      <c r="B23" t="s">
        <v>61</v>
      </c>
      <c r="D23" t="s">
        <v>109</v>
      </c>
    </row>
    <row r="24" spans="2:4" x14ac:dyDescent="0.35">
      <c r="B24" t="s">
        <v>62</v>
      </c>
      <c r="D24" t="s">
        <v>110</v>
      </c>
    </row>
    <row r="25" spans="2:4" x14ac:dyDescent="0.35">
      <c r="B25" t="s">
        <v>63</v>
      </c>
      <c r="D25" t="s">
        <v>111</v>
      </c>
    </row>
    <row r="26" spans="2:4" x14ac:dyDescent="0.35">
      <c r="B26" t="s">
        <v>64</v>
      </c>
      <c r="D26" t="s">
        <v>112</v>
      </c>
    </row>
    <row r="27" spans="2:4" x14ac:dyDescent="0.35">
      <c r="B27" t="s">
        <v>65</v>
      </c>
      <c r="D27" t="s">
        <v>113</v>
      </c>
    </row>
    <row r="28" spans="2:4" x14ac:dyDescent="0.35">
      <c r="B28" t="s">
        <v>66</v>
      </c>
      <c r="D28" t="s">
        <v>114</v>
      </c>
    </row>
    <row r="29" spans="2:4" x14ac:dyDescent="0.35">
      <c r="B29" t="s">
        <v>67</v>
      </c>
      <c r="D29" t="s">
        <v>115</v>
      </c>
    </row>
    <row r="30" spans="2:4" x14ac:dyDescent="0.35">
      <c r="B30" t="s">
        <v>68</v>
      </c>
    </row>
    <row r="31" spans="2:4" x14ac:dyDescent="0.35">
      <c r="B31" t="s">
        <v>69</v>
      </c>
    </row>
    <row r="32" spans="2:4" x14ac:dyDescent="0.35">
      <c r="B32" t="s">
        <v>70</v>
      </c>
    </row>
    <row r="33" spans="2:2" x14ac:dyDescent="0.35">
      <c r="B33" t="s">
        <v>71</v>
      </c>
    </row>
    <row r="34" spans="2:2" x14ac:dyDescent="0.35">
      <c r="B34" t="s">
        <v>72</v>
      </c>
    </row>
    <row r="35" spans="2:2" x14ac:dyDescent="0.35">
      <c r="B35" t="s">
        <v>73</v>
      </c>
    </row>
    <row r="36" spans="2:2" x14ac:dyDescent="0.35">
      <c r="B36" t="s">
        <v>74</v>
      </c>
    </row>
    <row r="37" spans="2:2" x14ac:dyDescent="0.35">
      <c r="B37" t="s">
        <v>76</v>
      </c>
    </row>
    <row r="38" spans="2:2" x14ac:dyDescent="0.35">
      <c r="B38" t="s">
        <v>75</v>
      </c>
    </row>
    <row r="39" spans="2:2" x14ac:dyDescent="0.35">
      <c r="B39" t="s">
        <v>77</v>
      </c>
    </row>
    <row r="40" spans="2:2" x14ac:dyDescent="0.35">
      <c r="B40" t="s">
        <v>78</v>
      </c>
    </row>
    <row r="41" spans="2:2" x14ac:dyDescent="0.35">
      <c r="B41" t="s">
        <v>79</v>
      </c>
    </row>
    <row r="42" spans="2:2" x14ac:dyDescent="0.35">
      <c r="B42" t="s">
        <v>80</v>
      </c>
    </row>
    <row r="43" spans="2:2" x14ac:dyDescent="0.35">
      <c r="B43" t="s">
        <v>81</v>
      </c>
    </row>
    <row r="44" spans="2:2" x14ac:dyDescent="0.35">
      <c r="B44" t="s">
        <v>82</v>
      </c>
    </row>
    <row r="45" spans="2:2" x14ac:dyDescent="0.35">
      <c r="B45" t="s">
        <v>83</v>
      </c>
    </row>
    <row r="46" spans="2:2" x14ac:dyDescent="0.35">
      <c r="B46" t="s">
        <v>84</v>
      </c>
    </row>
    <row r="47" spans="2:2" x14ac:dyDescent="0.35">
      <c r="B47" t="s">
        <v>85</v>
      </c>
    </row>
    <row r="48" spans="2:2" x14ac:dyDescent="0.35">
      <c r="B48" t="s">
        <v>86</v>
      </c>
    </row>
    <row r="49" spans="2:2" x14ac:dyDescent="0.35">
      <c r="B49" t="s">
        <v>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73A58-B5FF-4984-A0CA-D8B1B344E33C}">
  <dimension ref="B2:C13"/>
  <sheetViews>
    <sheetView topLeftCell="A2" workbookViewId="0">
      <selection activeCell="G7" sqref="G7"/>
    </sheetView>
  </sheetViews>
  <sheetFormatPr defaultRowHeight="14.5" x14ac:dyDescent="0.35"/>
  <cols>
    <col min="2" max="2" width="19.90625" customWidth="1"/>
    <col min="3" max="3" width="12.08984375" bestFit="1" customWidth="1"/>
  </cols>
  <sheetData>
    <row r="2" spans="2:3" x14ac:dyDescent="0.35">
      <c r="B2" t="s">
        <v>527</v>
      </c>
    </row>
    <row r="4" spans="2:3" x14ac:dyDescent="0.35">
      <c r="B4" t="s">
        <v>528</v>
      </c>
      <c r="C4" s="98">
        <v>1694321</v>
      </c>
    </row>
    <row r="5" spans="2:3" x14ac:dyDescent="0.35">
      <c r="B5" t="s">
        <v>529</v>
      </c>
      <c r="C5" s="98">
        <v>378965</v>
      </c>
    </row>
    <row r="6" spans="2:3" x14ac:dyDescent="0.35">
      <c r="B6" t="s">
        <v>179</v>
      </c>
      <c r="C6" s="98">
        <v>79684</v>
      </c>
    </row>
    <row r="7" spans="2:3" x14ac:dyDescent="0.35">
      <c r="B7" t="s">
        <v>531</v>
      </c>
      <c r="C7" s="98">
        <v>99685</v>
      </c>
    </row>
    <row r="8" spans="2:3" x14ac:dyDescent="0.35">
      <c r="B8" t="s">
        <v>530</v>
      </c>
      <c r="C8" s="98">
        <v>57438</v>
      </c>
    </row>
    <row r="9" spans="2:3" x14ac:dyDescent="0.35">
      <c r="B9" t="s">
        <v>312</v>
      </c>
      <c r="C9" s="98">
        <v>243228</v>
      </c>
    </row>
    <row r="10" spans="2:3" x14ac:dyDescent="0.35">
      <c r="B10" t="s">
        <v>532</v>
      </c>
      <c r="C10" s="98">
        <v>906795</v>
      </c>
    </row>
    <row r="11" spans="2:3" x14ac:dyDescent="0.35">
      <c r="B11" t="s">
        <v>525</v>
      </c>
      <c r="C11" s="98">
        <v>43387</v>
      </c>
    </row>
    <row r="12" spans="2:3" x14ac:dyDescent="0.35">
      <c r="B12" t="s">
        <v>533</v>
      </c>
      <c r="C12" s="98">
        <v>358419</v>
      </c>
    </row>
    <row r="13" spans="2:3" x14ac:dyDescent="0.35">
      <c r="B13" s="6" t="s">
        <v>208</v>
      </c>
      <c r="C13" s="93">
        <f>SUM(C4:C12)</f>
        <v>3861922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S83"/>
  <sheetViews>
    <sheetView showGridLines="0" topLeftCell="A37" zoomScale="90" zoomScaleNormal="90" workbookViewId="0">
      <selection activeCell="E48" sqref="E48"/>
    </sheetView>
  </sheetViews>
  <sheetFormatPr defaultRowHeight="14.5" x14ac:dyDescent="0.35"/>
  <cols>
    <col min="2" max="2" width="9.08984375" style="23"/>
    <col min="3" max="3" width="7.6328125" bestFit="1" customWidth="1"/>
    <col min="4" max="4" width="22.08984375" bestFit="1" customWidth="1"/>
  </cols>
  <sheetData>
    <row r="1" spans="2:19" x14ac:dyDescent="0.35">
      <c r="B1" s="50"/>
      <c r="C1" s="51"/>
      <c r="D1" s="51"/>
      <c r="E1" s="52"/>
    </row>
    <row r="2" spans="2:19" x14ac:dyDescent="0.35">
      <c r="B2" s="53" t="s">
        <v>215</v>
      </c>
      <c r="C2" s="54" t="s">
        <v>120</v>
      </c>
      <c r="D2" s="54" t="s">
        <v>216</v>
      </c>
      <c r="E2" s="55" t="s">
        <v>119</v>
      </c>
    </row>
    <row r="3" spans="2:19" x14ac:dyDescent="0.35">
      <c r="B3" s="56" t="s">
        <v>322</v>
      </c>
      <c r="C3" s="56">
        <v>5000</v>
      </c>
      <c r="D3" s="51" t="s">
        <v>123</v>
      </c>
      <c r="E3" s="57" t="s">
        <v>217</v>
      </c>
    </row>
    <row r="4" spans="2:19" x14ac:dyDescent="0.35">
      <c r="B4" s="56" t="s">
        <v>370</v>
      </c>
      <c r="C4" s="56">
        <v>5001</v>
      </c>
      <c r="D4" s="51" t="s">
        <v>123</v>
      </c>
      <c r="E4" s="58" t="s">
        <v>218</v>
      </c>
      <c r="L4" s="51" t="s">
        <v>123</v>
      </c>
    </row>
    <row r="5" spans="2:19" x14ac:dyDescent="0.35">
      <c r="B5" s="56" t="s">
        <v>380</v>
      </c>
      <c r="C5" s="56">
        <v>5002</v>
      </c>
      <c r="D5" s="51" t="s">
        <v>123</v>
      </c>
      <c r="E5" s="58" t="s">
        <v>219</v>
      </c>
      <c r="L5" s="51" t="s">
        <v>177</v>
      </c>
      <c r="Q5" s="43" t="s">
        <v>120</v>
      </c>
      <c r="R5" s="44" t="s">
        <v>119</v>
      </c>
      <c r="S5" s="43" t="s">
        <v>121</v>
      </c>
    </row>
    <row r="6" spans="2:19" x14ac:dyDescent="0.35">
      <c r="B6" s="56" t="s">
        <v>371</v>
      </c>
      <c r="C6" s="56">
        <v>5003</v>
      </c>
      <c r="D6" s="51" t="s">
        <v>123</v>
      </c>
      <c r="E6" s="58" t="s">
        <v>220</v>
      </c>
      <c r="L6" s="51" t="s">
        <v>179</v>
      </c>
      <c r="Q6" s="45">
        <v>5000</v>
      </c>
      <c r="R6" s="46" t="s">
        <v>122</v>
      </c>
      <c r="S6" s="47" t="s">
        <v>123</v>
      </c>
    </row>
    <row r="7" spans="2:19" x14ac:dyDescent="0.35">
      <c r="B7" s="56" t="s">
        <v>372</v>
      </c>
      <c r="C7" s="56">
        <v>5004</v>
      </c>
      <c r="D7" s="51" t="s">
        <v>123</v>
      </c>
      <c r="E7" s="58" t="s">
        <v>221</v>
      </c>
      <c r="L7" s="51" t="s">
        <v>210</v>
      </c>
      <c r="Q7" s="45">
        <v>5001</v>
      </c>
      <c r="R7" s="46" t="s">
        <v>168</v>
      </c>
      <c r="S7" s="47" t="s">
        <v>123</v>
      </c>
    </row>
    <row r="8" spans="2:19" x14ac:dyDescent="0.35">
      <c r="B8" s="56" t="s">
        <v>330</v>
      </c>
      <c r="C8" s="56">
        <v>5009</v>
      </c>
      <c r="D8" s="51" t="s">
        <v>123</v>
      </c>
      <c r="E8" s="59" t="s">
        <v>222</v>
      </c>
      <c r="L8" s="51" t="s">
        <v>211</v>
      </c>
      <c r="Q8" s="45">
        <v>5002</v>
      </c>
      <c r="R8" s="46" t="s">
        <v>176</v>
      </c>
      <c r="S8" s="47" t="s">
        <v>123</v>
      </c>
    </row>
    <row r="9" spans="2:19" x14ac:dyDescent="0.35">
      <c r="B9" s="56" t="s">
        <v>331</v>
      </c>
      <c r="C9" s="56">
        <v>5010</v>
      </c>
      <c r="D9" s="51" t="s">
        <v>123</v>
      </c>
      <c r="E9" s="57" t="s">
        <v>223</v>
      </c>
      <c r="L9" s="51" t="s">
        <v>212</v>
      </c>
      <c r="Q9" s="45">
        <v>5003</v>
      </c>
      <c r="R9" s="46" t="s">
        <v>169</v>
      </c>
      <c r="S9" s="47" t="s">
        <v>123</v>
      </c>
    </row>
    <row r="10" spans="2:19" x14ac:dyDescent="0.35">
      <c r="B10" s="56" t="s">
        <v>332</v>
      </c>
      <c r="C10" s="56">
        <v>5011</v>
      </c>
      <c r="D10" s="51" t="s">
        <v>123</v>
      </c>
      <c r="E10" s="57" t="s">
        <v>224</v>
      </c>
      <c r="L10" s="51" t="s">
        <v>213</v>
      </c>
      <c r="Q10" s="45">
        <v>5004</v>
      </c>
      <c r="R10" s="46" t="s">
        <v>170</v>
      </c>
      <c r="S10" s="47" t="s">
        <v>123</v>
      </c>
    </row>
    <row r="11" spans="2:19" x14ac:dyDescent="0.35">
      <c r="B11" s="56" t="s">
        <v>333</v>
      </c>
      <c r="C11" s="56">
        <v>5012</v>
      </c>
      <c r="D11" s="51" t="s">
        <v>123</v>
      </c>
      <c r="E11" s="57" t="s">
        <v>225</v>
      </c>
      <c r="L11" s="51" t="s">
        <v>187</v>
      </c>
      <c r="Q11" s="45">
        <v>5009</v>
      </c>
      <c r="R11" s="46" t="s">
        <v>130</v>
      </c>
      <c r="S11" s="47" t="s">
        <v>123</v>
      </c>
    </row>
    <row r="12" spans="2:19" x14ac:dyDescent="0.35">
      <c r="B12" s="56" t="s">
        <v>334</v>
      </c>
      <c r="C12" s="56">
        <v>5013</v>
      </c>
      <c r="D12" s="51" t="s">
        <v>123</v>
      </c>
      <c r="E12" s="57" t="s">
        <v>226</v>
      </c>
      <c r="L12" s="51" t="s">
        <v>227</v>
      </c>
      <c r="Q12" s="45">
        <v>5010</v>
      </c>
      <c r="R12" s="46" t="s">
        <v>131</v>
      </c>
      <c r="S12" s="47" t="s">
        <v>123</v>
      </c>
    </row>
    <row r="13" spans="2:19" x14ac:dyDescent="0.35">
      <c r="B13" s="56" t="s">
        <v>337</v>
      </c>
      <c r="C13" s="56">
        <v>5014</v>
      </c>
      <c r="D13" s="51" t="s">
        <v>123</v>
      </c>
      <c r="E13" s="57" t="s">
        <v>228</v>
      </c>
      <c r="L13" s="51" t="s">
        <v>193</v>
      </c>
      <c r="Q13" s="45">
        <v>5011</v>
      </c>
      <c r="R13" s="46" t="s">
        <v>132</v>
      </c>
      <c r="S13" s="47" t="s">
        <v>123</v>
      </c>
    </row>
    <row r="14" spans="2:19" x14ac:dyDescent="0.35">
      <c r="B14" s="56" t="s">
        <v>338</v>
      </c>
      <c r="C14" s="56">
        <v>5015</v>
      </c>
      <c r="D14" s="51" t="s">
        <v>123</v>
      </c>
      <c r="E14" s="57" t="s">
        <v>229</v>
      </c>
      <c r="L14" s="51" t="s">
        <v>197</v>
      </c>
      <c r="Q14" s="45">
        <v>5012</v>
      </c>
      <c r="R14" s="46" t="s">
        <v>133</v>
      </c>
      <c r="S14" s="47" t="s">
        <v>123</v>
      </c>
    </row>
    <row r="15" spans="2:19" x14ac:dyDescent="0.35">
      <c r="B15" s="56" t="s">
        <v>339</v>
      </c>
      <c r="C15" s="56">
        <v>5016</v>
      </c>
      <c r="D15" s="51" t="s">
        <v>123</v>
      </c>
      <c r="E15" s="57" t="s">
        <v>230</v>
      </c>
      <c r="L15" s="51" t="s">
        <v>198</v>
      </c>
      <c r="Q15" s="45">
        <v>5013</v>
      </c>
      <c r="R15" s="46" t="s">
        <v>134</v>
      </c>
      <c r="S15" s="47" t="s">
        <v>123</v>
      </c>
    </row>
    <row r="16" spans="2:19" x14ac:dyDescent="0.35">
      <c r="B16" s="56" t="s">
        <v>340</v>
      </c>
      <c r="C16" s="56">
        <v>5017</v>
      </c>
      <c r="D16" s="51" t="s">
        <v>177</v>
      </c>
      <c r="E16" s="57" t="s">
        <v>231</v>
      </c>
      <c r="L16" s="60" t="s">
        <v>232</v>
      </c>
      <c r="Q16" s="45">
        <v>5014</v>
      </c>
      <c r="R16" s="46" t="s">
        <v>129</v>
      </c>
      <c r="S16" s="47" t="s">
        <v>123</v>
      </c>
    </row>
    <row r="17" spans="2:19" x14ac:dyDescent="0.35">
      <c r="B17" s="56" t="s">
        <v>341</v>
      </c>
      <c r="C17" s="56">
        <v>5100</v>
      </c>
      <c r="D17" s="51" t="s">
        <v>177</v>
      </c>
      <c r="E17" s="57" t="s">
        <v>233</v>
      </c>
      <c r="L17" s="60" t="s">
        <v>234</v>
      </c>
      <c r="Q17" s="45">
        <v>5015</v>
      </c>
      <c r="R17" s="46" t="s">
        <v>175</v>
      </c>
      <c r="S17" s="47" t="s">
        <v>123</v>
      </c>
    </row>
    <row r="18" spans="2:19" x14ac:dyDescent="0.35">
      <c r="B18" s="56" t="s">
        <v>335</v>
      </c>
      <c r="C18" s="56">
        <v>5101</v>
      </c>
      <c r="D18" s="51" t="s">
        <v>177</v>
      </c>
      <c r="E18" s="57" t="s">
        <v>235</v>
      </c>
      <c r="Q18" s="45">
        <v>5016</v>
      </c>
      <c r="R18" s="46" t="s">
        <v>135</v>
      </c>
      <c r="S18" s="47" t="s">
        <v>123</v>
      </c>
    </row>
    <row r="19" spans="2:19" x14ac:dyDescent="0.35">
      <c r="B19" s="56" t="s">
        <v>381</v>
      </c>
      <c r="C19" s="56">
        <v>5102</v>
      </c>
      <c r="D19" s="51" t="s">
        <v>177</v>
      </c>
      <c r="E19" s="57" t="s">
        <v>236</v>
      </c>
      <c r="Q19" s="45">
        <v>5017</v>
      </c>
      <c r="R19" s="46" t="s">
        <v>136</v>
      </c>
      <c r="S19" s="47" t="s">
        <v>177</v>
      </c>
    </row>
    <row r="20" spans="2:19" x14ac:dyDescent="0.35">
      <c r="B20" s="56" t="s">
        <v>373</v>
      </c>
      <c r="C20" s="56">
        <v>5103</v>
      </c>
      <c r="D20" s="51" t="s">
        <v>177</v>
      </c>
      <c r="E20" s="57" t="s">
        <v>237</v>
      </c>
      <c r="Q20" s="45">
        <v>5100</v>
      </c>
      <c r="R20" s="46" t="s">
        <v>137</v>
      </c>
      <c r="S20" s="47" t="s">
        <v>177</v>
      </c>
    </row>
    <row r="21" spans="2:19" x14ac:dyDescent="0.35">
      <c r="B21" s="56" t="s">
        <v>336</v>
      </c>
      <c r="C21" s="56">
        <v>5104</v>
      </c>
      <c r="D21" s="51" t="s">
        <v>177</v>
      </c>
      <c r="E21" s="57" t="s">
        <v>238</v>
      </c>
      <c r="Q21" s="45">
        <v>5101</v>
      </c>
      <c r="R21" s="46" t="s">
        <v>138</v>
      </c>
      <c r="S21" s="47" t="s">
        <v>177</v>
      </c>
    </row>
    <row r="22" spans="2:19" x14ac:dyDescent="0.35">
      <c r="B22" s="61" t="s">
        <v>382</v>
      </c>
      <c r="C22" s="56">
        <v>5105</v>
      </c>
      <c r="D22" s="51" t="s">
        <v>177</v>
      </c>
      <c r="E22" s="57"/>
      <c r="Q22" s="45">
        <v>5102</v>
      </c>
      <c r="R22" s="46" t="s">
        <v>178</v>
      </c>
      <c r="S22" s="47" t="s">
        <v>177</v>
      </c>
    </row>
    <row r="23" spans="2:19" x14ac:dyDescent="0.35">
      <c r="B23" s="56" t="s">
        <v>365</v>
      </c>
      <c r="C23" s="56">
        <v>5106</v>
      </c>
      <c r="D23" s="51" t="s">
        <v>177</v>
      </c>
      <c r="E23" s="57" t="s">
        <v>239</v>
      </c>
      <c r="Q23" s="45">
        <v>5103</v>
      </c>
      <c r="R23" s="46" t="s">
        <v>139</v>
      </c>
      <c r="S23" s="47" t="s">
        <v>177</v>
      </c>
    </row>
    <row r="24" spans="2:19" x14ac:dyDescent="0.35">
      <c r="B24" s="56" t="s">
        <v>342</v>
      </c>
      <c r="C24" s="56">
        <v>5198</v>
      </c>
      <c r="D24" s="51" t="s">
        <v>177</v>
      </c>
      <c r="E24" s="57" t="s">
        <v>240</v>
      </c>
      <c r="Q24" s="45">
        <v>5104</v>
      </c>
      <c r="R24" s="46" t="s">
        <v>140</v>
      </c>
      <c r="S24" s="47" t="s">
        <v>177</v>
      </c>
    </row>
    <row r="25" spans="2:19" x14ac:dyDescent="0.35">
      <c r="B25" s="56" t="s">
        <v>323</v>
      </c>
      <c r="C25" s="56">
        <v>5199</v>
      </c>
      <c r="D25" s="51" t="s">
        <v>177</v>
      </c>
      <c r="E25" s="59" t="s">
        <v>241</v>
      </c>
      <c r="Q25" s="45">
        <v>5106</v>
      </c>
      <c r="R25" s="46" t="s">
        <v>141</v>
      </c>
      <c r="S25" s="47" t="s">
        <v>177</v>
      </c>
    </row>
    <row r="26" spans="2:19" x14ac:dyDescent="0.35">
      <c r="B26" s="56" t="s">
        <v>324</v>
      </c>
      <c r="C26" s="56">
        <v>5200</v>
      </c>
      <c r="D26" s="51" t="s">
        <v>179</v>
      </c>
      <c r="E26" s="59" t="s">
        <v>242</v>
      </c>
      <c r="Q26" s="45">
        <v>5198</v>
      </c>
      <c r="R26" s="46" t="s">
        <v>163</v>
      </c>
      <c r="S26" s="47" t="s">
        <v>177</v>
      </c>
    </row>
    <row r="27" spans="2:19" x14ac:dyDescent="0.35">
      <c r="B27" s="56" t="s">
        <v>325</v>
      </c>
      <c r="C27" s="56">
        <v>5201</v>
      </c>
      <c r="D27" s="51" t="s">
        <v>179</v>
      </c>
      <c r="E27" s="59" t="s">
        <v>243</v>
      </c>
      <c r="Q27" s="45">
        <v>5199</v>
      </c>
      <c r="R27" s="46" t="s">
        <v>124</v>
      </c>
      <c r="S27" s="47" t="s">
        <v>177</v>
      </c>
    </row>
    <row r="28" spans="2:19" x14ac:dyDescent="0.35">
      <c r="B28" s="56" t="s">
        <v>366</v>
      </c>
      <c r="C28" s="56">
        <v>5202</v>
      </c>
      <c r="D28" s="51" t="s">
        <v>179</v>
      </c>
      <c r="E28" s="59" t="s">
        <v>244</v>
      </c>
      <c r="Q28" s="45">
        <v>5200</v>
      </c>
      <c r="R28" s="46" t="s">
        <v>125</v>
      </c>
      <c r="S28" s="47" t="s">
        <v>179</v>
      </c>
    </row>
    <row r="29" spans="2:19" x14ac:dyDescent="0.35">
      <c r="B29" s="56" t="s">
        <v>367</v>
      </c>
      <c r="C29" s="56">
        <v>5302</v>
      </c>
      <c r="D29" s="51" t="s">
        <v>210</v>
      </c>
      <c r="E29" s="57" t="s">
        <v>245</v>
      </c>
      <c r="Q29" s="45">
        <v>5201</v>
      </c>
      <c r="R29" s="46" t="s">
        <v>142</v>
      </c>
      <c r="S29" s="47" t="s">
        <v>179</v>
      </c>
    </row>
    <row r="30" spans="2:19" x14ac:dyDescent="0.35">
      <c r="B30" s="56" t="s">
        <v>379</v>
      </c>
      <c r="C30" s="56">
        <v>5303</v>
      </c>
      <c r="D30" s="51" t="s">
        <v>211</v>
      </c>
      <c r="E30" s="57" t="s">
        <v>246</v>
      </c>
      <c r="Q30" s="45">
        <v>5202</v>
      </c>
      <c r="R30" s="46" t="s">
        <v>161</v>
      </c>
      <c r="S30" s="47" t="s">
        <v>179</v>
      </c>
    </row>
    <row r="31" spans="2:19" x14ac:dyDescent="0.35">
      <c r="B31" s="56" t="s">
        <v>383</v>
      </c>
      <c r="C31" s="56">
        <v>5304</v>
      </c>
      <c r="D31" s="51" t="s">
        <v>211</v>
      </c>
      <c r="E31" s="57" t="s">
        <v>247</v>
      </c>
      <c r="Q31" s="45">
        <v>5302</v>
      </c>
      <c r="R31" s="46" t="s">
        <v>180</v>
      </c>
      <c r="S31" s="47" t="s">
        <v>181</v>
      </c>
    </row>
    <row r="32" spans="2:19" x14ac:dyDescent="0.35">
      <c r="B32" s="56" t="s">
        <v>369</v>
      </c>
      <c r="C32" s="56">
        <v>5300</v>
      </c>
      <c r="D32" s="51" t="s">
        <v>212</v>
      </c>
      <c r="E32" s="57" t="s">
        <v>248</v>
      </c>
      <c r="Q32" s="45">
        <v>5303</v>
      </c>
      <c r="R32" s="46" t="s">
        <v>182</v>
      </c>
      <c r="S32" s="47" t="s">
        <v>181</v>
      </c>
    </row>
    <row r="33" spans="2:19" x14ac:dyDescent="0.35">
      <c r="B33" s="56" t="s">
        <v>343</v>
      </c>
      <c r="C33" s="56">
        <v>5301</v>
      </c>
      <c r="D33" s="51" t="s">
        <v>212</v>
      </c>
      <c r="E33" s="57" t="s">
        <v>249</v>
      </c>
      <c r="Q33" s="45">
        <v>5304</v>
      </c>
      <c r="R33" s="46" t="s">
        <v>126</v>
      </c>
      <c r="S33" s="47" t="s">
        <v>181</v>
      </c>
    </row>
    <row r="34" spans="2:19" x14ac:dyDescent="0.35">
      <c r="B34" s="56" t="s">
        <v>344</v>
      </c>
      <c r="C34" s="56">
        <v>5400</v>
      </c>
      <c r="D34" s="51" t="s">
        <v>212</v>
      </c>
      <c r="E34" s="59" t="s">
        <v>250</v>
      </c>
      <c r="Q34" s="45">
        <v>5300</v>
      </c>
      <c r="R34" s="46" t="s">
        <v>127</v>
      </c>
      <c r="S34" s="47" t="s">
        <v>183</v>
      </c>
    </row>
    <row r="35" spans="2:19" x14ac:dyDescent="0.35">
      <c r="B35" s="56" t="s">
        <v>345</v>
      </c>
      <c r="C35" s="56">
        <v>5401</v>
      </c>
      <c r="D35" s="51" t="s">
        <v>212</v>
      </c>
      <c r="E35" s="59" t="s">
        <v>251</v>
      </c>
      <c r="Q35" s="45">
        <v>5301</v>
      </c>
      <c r="R35" s="46" t="s">
        <v>164</v>
      </c>
      <c r="S35" s="47" t="s">
        <v>183</v>
      </c>
    </row>
    <row r="36" spans="2:19" x14ac:dyDescent="0.35">
      <c r="B36" s="56" t="s">
        <v>346</v>
      </c>
      <c r="C36" s="56">
        <v>5402</v>
      </c>
      <c r="D36" s="51" t="s">
        <v>213</v>
      </c>
      <c r="E36" s="59" t="s">
        <v>252</v>
      </c>
      <c r="Q36" s="45">
        <v>5400</v>
      </c>
      <c r="R36" s="46" t="s">
        <v>143</v>
      </c>
      <c r="S36" s="47" t="s">
        <v>183</v>
      </c>
    </row>
    <row r="37" spans="2:19" x14ac:dyDescent="0.35">
      <c r="B37" s="56" t="s">
        <v>347</v>
      </c>
      <c r="C37" s="56">
        <v>5403</v>
      </c>
      <c r="D37" s="51" t="s">
        <v>213</v>
      </c>
      <c r="E37" s="59" t="s">
        <v>253</v>
      </c>
      <c r="Q37" s="45">
        <v>5401</v>
      </c>
      <c r="R37" s="46" t="s">
        <v>171</v>
      </c>
      <c r="S37" s="47" t="s">
        <v>183</v>
      </c>
    </row>
    <row r="38" spans="2:19" x14ac:dyDescent="0.35">
      <c r="B38" s="56" t="s">
        <v>384</v>
      </c>
      <c r="C38" s="56">
        <v>5404</v>
      </c>
      <c r="D38" s="51" t="s">
        <v>213</v>
      </c>
      <c r="E38" s="59" t="s">
        <v>254</v>
      </c>
      <c r="Q38" s="45">
        <v>5402</v>
      </c>
      <c r="R38" s="46" t="s">
        <v>165</v>
      </c>
      <c r="S38" s="47" t="s">
        <v>183</v>
      </c>
    </row>
    <row r="39" spans="2:19" x14ac:dyDescent="0.35">
      <c r="B39" s="56" t="s">
        <v>385</v>
      </c>
      <c r="C39" s="56">
        <v>5405</v>
      </c>
      <c r="D39" s="51" t="s">
        <v>213</v>
      </c>
      <c r="E39" s="59" t="s">
        <v>255</v>
      </c>
      <c r="Q39" s="45">
        <v>5403</v>
      </c>
      <c r="R39" s="46" t="s">
        <v>144</v>
      </c>
      <c r="S39" s="47" t="s">
        <v>183</v>
      </c>
    </row>
    <row r="40" spans="2:19" x14ac:dyDescent="0.35">
      <c r="B40" s="56" t="s">
        <v>386</v>
      </c>
      <c r="C40" s="56">
        <v>5500</v>
      </c>
      <c r="D40" s="51" t="s">
        <v>187</v>
      </c>
      <c r="E40" s="59" t="s">
        <v>256</v>
      </c>
      <c r="Q40" s="45">
        <v>5404</v>
      </c>
      <c r="R40" s="46" t="s">
        <v>184</v>
      </c>
      <c r="S40" s="47" t="s">
        <v>183</v>
      </c>
    </row>
    <row r="41" spans="2:19" x14ac:dyDescent="0.35">
      <c r="B41" s="56" t="s">
        <v>387</v>
      </c>
      <c r="C41" s="56">
        <v>5501</v>
      </c>
      <c r="D41" s="51" t="s">
        <v>187</v>
      </c>
      <c r="E41" s="59" t="s">
        <v>257</v>
      </c>
      <c r="Q41" s="45">
        <v>5405</v>
      </c>
      <c r="R41" s="46" t="s">
        <v>185</v>
      </c>
      <c r="S41" s="47" t="s">
        <v>183</v>
      </c>
    </row>
    <row r="42" spans="2:19" x14ac:dyDescent="0.35">
      <c r="B42" s="56" t="s">
        <v>378</v>
      </c>
      <c r="C42" s="56">
        <v>5502</v>
      </c>
      <c r="D42" s="51" t="s">
        <v>187</v>
      </c>
      <c r="E42" s="59" t="s">
        <v>258</v>
      </c>
      <c r="Q42" s="48">
        <v>5500</v>
      </c>
      <c r="R42" s="46" t="s">
        <v>186</v>
      </c>
      <c r="S42" s="47" t="s">
        <v>187</v>
      </c>
    </row>
    <row r="43" spans="2:19" x14ac:dyDescent="0.35">
      <c r="B43" s="56" t="s">
        <v>388</v>
      </c>
      <c r="C43" s="56">
        <v>5503</v>
      </c>
      <c r="D43" s="51" t="s">
        <v>187</v>
      </c>
      <c r="E43" s="59" t="s">
        <v>259</v>
      </c>
      <c r="Q43" s="48">
        <v>5501</v>
      </c>
      <c r="R43" s="46" t="s">
        <v>188</v>
      </c>
      <c r="S43" s="47" t="s">
        <v>187</v>
      </c>
    </row>
    <row r="44" spans="2:19" x14ac:dyDescent="0.35">
      <c r="B44" s="56" t="s">
        <v>328</v>
      </c>
      <c r="C44" s="56">
        <v>5504</v>
      </c>
      <c r="D44" s="51" t="s">
        <v>187</v>
      </c>
      <c r="E44" s="59" t="s">
        <v>260</v>
      </c>
      <c r="Q44" s="45">
        <v>5502</v>
      </c>
      <c r="R44" s="46" t="s">
        <v>145</v>
      </c>
      <c r="S44" s="47" t="s">
        <v>187</v>
      </c>
    </row>
    <row r="45" spans="2:19" x14ac:dyDescent="0.35">
      <c r="B45" s="56" t="s">
        <v>329</v>
      </c>
      <c r="C45" s="56">
        <v>5505</v>
      </c>
      <c r="D45" s="51" t="s">
        <v>187</v>
      </c>
      <c r="E45" s="59" t="s">
        <v>261</v>
      </c>
      <c r="Q45" s="45">
        <v>5503</v>
      </c>
      <c r="R45" s="46" t="s">
        <v>189</v>
      </c>
      <c r="S45" s="47" t="s">
        <v>187</v>
      </c>
    </row>
    <row r="46" spans="2:19" x14ac:dyDescent="0.35">
      <c r="B46" s="56" t="s">
        <v>348</v>
      </c>
      <c r="C46" s="56">
        <v>5506</v>
      </c>
      <c r="D46" s="51" t="s">
        <v>187</v>
      </c>
      <c r="E46" s="59" t="s">
        <v>262</v>
      </c>
      <c r="Q46" s="45">
        <v>5504</v>
      </c>
      <c r="R46" s="46" t="s">
        <v>128</v>
      </c>
      <c r="S46" s="47" t="s">
        <v>187</v>
      </c>
    </row>
    <row r="47" spans="2:19" x14ac:dyDescent="0.35">
      <c r="B47" s="56" t="s">
        <v>389</v>
      </c>
      <c r="C47" s="56">
        <v>5600</v>
      </c>
      <c r="D47" s="51" t="s">
        <v>214</v>
      </c>
      <c r="E47" s="59" t="s">
        <v>263</v>
      </c>
      <c r="Q47" s="45">
        <v>5505</v>
      </c>
      <c r="R47" s="46" t="s">
        <v>160</v>
      </c>
      <c r="S47" s="47" t="s">
        <v>187</v>
      </c>
    </row>
    <row r="48" spans="2:19" x14ac:dyDescent="0.35">
      <c r="B48" s="56" t="s">
        <v>390</v>
      </c>
      <c r="C48" s="56">
        <v>5510</v>
      </c>
      <c r="D48" s="51" t="s">
        <v>193</v>
      </c>
      <c r="E48" s="59" t="s">
        <v>264</v>
      </c>
      <c r="Q48" s="45">
        <v>5506</v>
      </c>
      <c r="R48" s="46" t="s">
        <v>166</v>
      </c>
      <c r="S48" s="47" t="s">
        <v>187</v>
      </c>
    </row>
    <row r="49" spans="2:19" x14ac:dyDescent="0.35">
      <c r="B49" s="56" t="s">
        <v>391</v>
      </c>
      <c r="C49" s="56">
        <v>5520</v>
      </c>
      <c r="D49" s="51" t="s">
        <v>193</v>
      </c>
      <c r="E49" s="59" t="s">
        <v>265</v>
      </c>
      <c r="Q49" s="45">
        <v>5507</v>
      </c>
      <c r="R49" s="46" t="s">
        <v>190</v>
      </c>
      <c r="S49" s="47" t="s">
        <v>187</v>
      </c>
    </row>
    <row r="50" spans="2:19" x14ac:dyDescent="0.35">
      <c r="B50" s="56" t="s">
        <v>392</v>
      </c>
      <c r="C50" s="56">
        <v>5540</v>
      </c>
      <c r="D50" s="51" t="s">
        <v>193</v>
      </c>
      <c r="E50" s="59" t="s">
        <v>266</v>
      </c>
      <c r="Q50" s="45">
        <v>5600</v>
      </c>
      <c r="R50" s="46" t="s">
        <v>191</v>
      </c>
      <c r="S50" s="47" t="s">
        <v>187</v>
      </c>
    </row>
    <row r="51" spans="2:19" x14ac:dyDescent="0.35">
      <c r="B51" s="56" t="s">
        <v>349</v>
      </c>
      <c r="C51" s="56">
        <v>5550</v>
      </c>
      <c r="D51" s="51" t="s">
        <v>193</v>
      </c>
      <c r="E51" s="59" t="s">
        <v>267</v>
      </c>
      <c r="Q51" s="45">
        <v>5510</v>
      </c>
      <c r="R51" s="46" t="s">
        <v>192</v>
      </c>
      <c r="S51" s="47" t="s">
        <v>193</v>
      </c>
    </row>
    <row r="52" spans="2:19" x14ac:dyDescent="0.35">
      <c r="B52" s="56" t="s">
        <v>361</v>
      </c>
      <c r="C52" s="56">
        <v>5723</v>
      </c>
      <c r="D52" s="51" t="s">
        <v>197</v>
      </c>
      <c r="E52" s="57" t="s">
        <v>268</v>
      </c>
      <c r="Q52" s="48">
        <v>5520</v>
      </c>
      <c r="R52" s="46" t="s">
        <v>194</v>
      </c>
      <c r="S52" s="47" t="s">
        <v>193</v>
      </c>
    </row>
    <row r="53" spans="2:19" x14ac:dyDescent="0.35">
      <c r="B53" s="56" t="s">
        <v>327</v>
      </c>
      <c r="C53" s="56">
        <v>5724</v>
      </c>
      <c r="D53" s="51" t="s">
        <v>197</v>
      </c>
      <c r="E53" s="59" t="s">
        <v>269</v>
      </c>
      <c r="Q53" s="45">
        <v>5540</v>
      </c>
      <c r="R53" s="46" t="s">
        <v>195</v>
      </c>
      <c r="S53" s="47" t="s">
        <v>193</v>
      </c>
    </row>
    <row r="54" spans="2:19" x14ac:dyDescent="0.35">
      <c r="B54" s="56" t="s">
        <v>364</v>
      </c>
      <c r="C54" s="56">
        <v>5740</v>
      </c>
      <c r="D54" s="51" t="s">
        <v>197</v>
      </c>
      <c r="E54" s="59" t="s">
        <v>270</v>
      </c>
      <c r="Q54" s="45">
        <v>5550</v>
      </c>
      <c r="R54" s="46" t="s">
        <v>146</v>
      </c>
      <c r="S54" s="47" t="s">
        <v>193</v>
      </c>
    </row>
    <row r="55" spans="2:19" x14ac:dyDescent="0.35">
      <c r="B55" s="56" t="s">
        <v>350</v>
      </c>
      <c r="C55" s="56">
        <v>5700</v>
      </c>
      <c r="D55" s="51" t="s">
        <v>198</v>
      </c>
      <c r="E55" s="59" t="s">
        <v>271</v>
      </c>
      <c r="Q55" s="48">
        <v>5555</v>
      </c>
      <c r="R55" s="46" t="s">
        <v>196</v>
      </c>
      <c r="S55" s="47" t="s">
        <v>193</v>
      </c>
    </row>
    <row r="56" spans="2:19" x14ac:dyDescent="0.35">
      <c r="B56" s="56" t="s">
        <v>351</v>
      </c>
      <c r="C56" s="56">
        <v>5701</v>
      </c>
      <c r="D56" s="51" t="s">
        <v>198</v>
      </c>
      <c r="E56" s="59" t="s">
        <v>272</v>
      </c>
      <c r="Q56" s="45">
        <v>5723</v>
      </c>
      <c r="R56" s="46" t="s">
        <v>157</v>
      </c>
      <c r="S56" s="47" t="s">
        <v>197</v>
      </c>
    </row>
    <row r="57" spans="2:19" x14ac:dyDescent="0.35">
      <c r="B57" s="56">
        <v>5702</v>
      </c>
      <c r="C57" s="56">
        <v>5702</v>
      </c>
      <c r="D57" s="51" t="s">
        <v>198</v>
      </c>
      <c r="E57" s="59" t="s">
        <v>273</v>
      </c>
      <c r="Q57" s="45">
        <v>5724</v>
      </c>
      <c r="R57" s="46" t="s">
        <v>174</v>
      </c>
      <c r="S57" s="47" t="s">
        <v>197</v>
      </c>
    </row>
    <row r="58" spans="2:19" x14ac:dyDescent="0.35">
      <c r="B58" s="56" t="s">
        <v>352</v>
      </c>
      <c r="C58" s="56">
        <v>5703</v>
      </c>
      <c r="D58" s="51" t="s">
        <v>198</v>
      </c>
      <c r="E58" s="59" t="s">
        <v>274</v>
      </c>
      <c r="Q58" s="45">
        <v>5740</v>
      </c>
      <c r="R58" s="46" t="s">
        <v>159</v>
      </c>
      <c r="S58" s="47" t="s">
        <v>197</v>
      </c>
    </row>
    <row r="59" spans="2:19" x14ac:dyDescent="0.35">
      <c r="B59" s="56" t="s">
        <v>376</v>
      </c>
      <c r="C59" s="56">
        <v>5704</v>
      </c>
      <c r="D59" s="51" t="s">
        <v>198</v>
      </c>
      <c r="E59" s="59" t="s">
        <v>275</v>
      </c>
      <c r="Q59" s="45">
        <v>5700</v>
      </c>
      <c r="R59" s="46" t="s">
        <v>147</v>
      </c>
      <c r="S59" s="47" t="s">
        <v>198</v>
      </c>
    </row>
    <row r="60" spans="2:19" x14ac:dyDescent="0.35">
      <c r="B60" s="56" t="s">
        <v>374</v>
      </c>
      <c r="C60" s="56">
        <v>5705</v>
      </c>
      <c r="D60" s="51" t="s">
        <v>198</v>
      </c>
      <c r="E60" s="59" t="s">
        <v>276</v>
      </c>
      <c r="Q60" s="45">
        <v>5701</v>
      </c>
      <c r="R60" s="46" t="s">
        <v>148</v>
      </c>
      <c r="S60" s="47" t="s">
        <v>198</v>
      </c>
    </row>
    <row r="61" spans="2:19" x14ac:dyDescent="0.35">
      <c r="B61" s="56" t="s">
        <v>393</v>
      </c>
      <c r="C61" s="56">
        <v>5706</v>
      </c>
      <c r="D61" s="51" t="s">
        <v>198</v>
      </c>
      <c r="E61" s="59" t="s">
        <v>277</v>
      </c>
      <c r="Q61" s="45">
        <v>5703</v>
      </c>
      <c r="R61" s="46" t="s">
        <v>167</v>
      </c>
      <c r="S61" s="47" t="s">
        <v>198</v>
      </c>
    </row>
    <row r="62" spans="2:19" x14ac:dyDescent="0.35">
      <c r="B62" s="56" t="s">
        <v>353</v>
      </c>
      <c r="C62" s="56">
        <v>5707</v>
      </c>
      <c r="D62" s="51" t="s">
        <v>198</v>
      </c>
      <c r="E62" s="59" t="s">
        <v>278</v>
      </c>
      <c r="Q62" s="45">
        <v>5704</v>
      </c>
      <c r="R62" s="46" t="s">
        <v>199</v>
      </c>
      <c r="S62" s="47" t="s">
        <v>198</v>
      </c>
    </row>
    <row r="63" spans="2:19" x14ac:dyDescent="0.35">
      <c r="B63" s="56" t="s">
        <v>354</v>
      </c>
      <c r="C63" s="56">
        <v>5708</v>
      </c>
      <c r="D63" s="51" t="s">
        <v>198</v>
      </c>
      <c r="E63" s="59" t="s">
        <v>279</v>
      </c>
      <c r="Q63" s="45">
        <v>5705</v>
      </c>
      <c r="R63" s="46" t="s">
        <v>149</v>
      </c>
      <c r="S63" s="47" t="s">
        <v>198</v>
      </c>
    </row>
    <row r="64" spans="2:19" x14ac:dyDescent="0.35">
      <c r="B64" s="56" t="s">
        <v>355</v>
      </c>
      <c r="C64" s="56">
        <v>5709</v>
      </c>
      <c r="D64" s="51" t="s">
        <v>198</v>
      </c>
      <c r="E64" s="59" t="s">
        <v>280</v>
      </c>
      <c r="Q64" s="45">
        <v>5706</v>
      </c>
      <c r="R64" s="46" t="s">
        <v>200</v>
      </c>
      <c r="S64" s="47" t="s">
        <v>198</v>
      </c>
    </row>
    <row r="65" spans="2:19" x14ac:dyDescent="0.35">
      <c r="B65" s="56" t="s">
        <v>356</v>
      </c>
      <c r="C65" s="56">
        <v>5710</v>
      </c>
      <c r="D65" s="51" t="s">
        <v>198</v>
      </c>
      <c r="E65" s="59" t="s">
        <v>281</v>
      </c>
      <c r="Q65" s="45">
        <v>5707</v>
      </c>
      <c r="R65" s="46" t="s">
        <v>150</v>
      </c>
      <c r="S65" s="47" t="s">
        <v>198</v>
      </c>
    </row>
    <row r="66" spans="2:19" x14ac:dyDescent="0.35">
      <c r="B66" s="56" t="s">
        <v>357</v>
      </c>
      <c r="C66" s="56">
        <v>5711</v>
      </c>
      <c r="D66" s="51" t="s">
        <v>198</v>
      </c>
      <c r="E66" s="59" t="s">
        <v>282</v>
      </c>
      <c r="Q66" s="45">
        <v>5708</v>
      </c>
      <c r="R66" s="46" t="s">
        <v>172</v>
      </c>
      <c r="S66" s="47" t="s">
        <v>198</v>
      </c>
    </row>
    <row r="67" spans="2:19" x14ac:dyDescent="0.35">
      <c r="B67" s="56" t="s">
        <v>358</v>
      </c>
      <c r="C67" s="56">
        <v>5712</v>
      </c>
      <c r="D67" s="51" t="s">
        <v>198</v>
      </c>
      <c r="E67" s="59" t="s">
        <v>283</v>
      </c>
      <c r="Q67" s="45">
        <v>5709</v>
      </c>
      <c r="R67" s="46" t="s">
        <v>151</v>
      </c>
      <c r="S67" s="47" t="s">
        <v>198</v>
      </c>
    </row>
    <row r="68" spans="2:19" x14ac:dyDescent="0.35">
      <c r="B68" s="56" t="s">
        <v>359</v>
      </c>
      <c r="C68" s="56">
        <v>5714</v>
      </c>
      <c r="D68" s="51" t="s">
        <v>198</v>
      </c>
      <c r="E68" s="59" t="s">
        <v>284</v>
      </c>
      <c r="Q68" s="45">
        <v>5710</v>
      </c>
      <c r="R68" s="46" t="s">
        <v>162</v>
      </c>
      <c r="S68" s="47" t="s">
        <v>198</v>
      </c>
    </row>
    <row r="69" spans="2:19" x14ac:dyDescent="0.35">
      <c r="B69" s="56" t="s">
        <v>368</v>
      </c>
      <c r="C69" s="56">
        <v>5715</v>
      </c>
      <c r="D69" s="51" t="s">
        <v>198</v>
      </c>
      <c r="E69" s="59" t="s">
        <v>285</v>
      </c>
      <c r="Q69" s="45">
        <v>5711</v>
      </c>
      <c r="R69" s="46" t="s">
        <v>152</v>
      </c>
      <c r="S69" s="47" t="s">
        <v>198</v>
      </c>
    </row>
    <row r="70" spans="2:19" x14ac:dyDescent="0.35">
      <c r="B70" s="56" t="s">
        <v>360</v>
      </c>
      <c r="C70" s="56">
        <v>5716</v>
      </c>
      <c r="D70" s="51" t="s">
        <v>198</v>
      </c>
      <c r="E70" s="59" t="s">
        <v>286</v>
      </c>
      <c r="Q70" s="45">
        <v>5712</v>
      </c>
      <c r="R70" s="46" t="s">
        <v>153</v>
      </c>
      <c r="S70" s="47" t="s">
        <v>198</v>
      </c>
    </row>
    <row r="71" spans="2:19" x14ac:dyDescent="0.35">
      <c r="B71" s="56" t="s">
        <v>394</v>
      </c>
      <c r="C71" s="56">
        <v>5718</v>
      </c>
      <c r="D71" s="51" t="s">
        <v>198</v>
      </c>
      <c r="E71" s="59" t="s">
        <v>287</v>
      </c>
      <c r="Q71" s="45">
        <v>5714</v>
      </c>
      <c r="R71" s="46" t="s">
        <v>154</v>
      </c>
      <c r="S71" s="47" t="s">
        <v>198</v>
      </c>
    </row>
    <row r="72" spans="2:19" x14ac:dyDescent="0.35">
      <c r="B72" s="56" t="s">
        <v>395</v>
      </c>
      <c r="C72" s="56">
        <v>5719</v>
      </c>
      <c r="D72" s="51" t="s">
        <v>198</v>
      </c>
      <c r="E72" s="59" t="s">
        <v>288</v>
      </c>
      <c r="Q72" s="45">
        <v>5715</v>
      </c>
      <c r="R72" s="46" t="s">
        <v>201</v>
      </c>
      <c r="S72" s="47" t="s">
        <v>198</v>
      </c>
    </row>
    <row r="73" spans="2:19" x14ac:dyDescent="0.35">
      <c r="B73" s="56" t="s">
        <v>396</v>
      </c>
      <c r="C73" s="56">
        <v>5720</v>
      </c>
      <c r="D73" s="51" t="s">
        <v>198</v>
      </c>
      <c r="E73" s="59" t="s">
        <v>289</v>
      </c>
      <c r="Q73" s="45">
        <v>5716</v>
      </c>
      <c r="R73" s="46" t="s">
        <v>155</v>
      </c>
      <c r="S73" s="47" t="s">
        <v>198</v>
      </c>
    </row>
    <row r="74" spans="2:19" x14ac:dyDescent="0.35">
      <c r="B74" s="56" t="s">
        <v>326</v>
      </c>
      <c r="C74" s="56">
        <v>5722</v>
      </c>
      <c r="D74" s="51" t="s">
        <v>198</v>
      </c>
      <c r="E74" s="59" t="s">
        <v>290</v>
      </c>
      <c r="Q74" s="48">
        <v>5718</v>
      </c>
      <c r="R74" s="46" t="s">
        <v>202</v>
      </c>
      <c r="S74" s="47" t="s">
        <v>198</v>
      </c>
    </row>
    <row r="75" spans="2:19" x14ac:dyDescent="0.35">
      <c r="B75" s="56" t="s">
        <v>377</v>
      </c>
      <c r="C75" s="56">
        <v>5725</v>
      </c>
      <c r="D75" s="51" t="s">
        <v>198</v>
      </c>
      <c r="E75" s="59" t="s">
        <v>291</v>
      </c>
      <c r="Q75" s="45">
        <v>5719</v>
      </c>
      <c r="R75" s="46" t="s">
        <v>203</v>
      </c>
      <c r="S75" s="47" t="s">
        <v>198</v>
      </c>
    </row>
    <row r="76" spans="2:19" x14ac:dyDescent="0.35">
      <c r="B76" s="56" t="s">
        <v>362</v>
      </c>
      <c r="C76" s="56">
        <v>5726</v>
      </c>
      <c r="D76" s="51" t="s">
        <v>198</v>
      </c>
      <c r="E76" s="59" t="s">
        <v>292</v>
      </c>
      <c r="Q76" s="45">
        <v>5720</v>
      </c>
      <c r="R76" s="46" t="s">
        <v>204</v>
      </c>
      <c r="S76" s="47" t="s">
        <v>198</v>
      </c>
    </row>
    <row r="77" spans="2:19" x14ac:dyDescent="0.35">
      <c r="B77" s="56" t="s">
        <v>397</v>
      </c>
      <c r="C77" s="56">
        <v>5727</v>
      </c>
      <c r="D77" s="51" t="s">
        <v>198</v>
      </c>
      <c r="E77" s="59" t="s">
        <v>293</v>
      </c>
      <c r="Q77" s="45">
        <v>5722</v>
      </c>
      <c r="R77" s="46" t="s">
        <v>156</v>
      </c>
      <c r="S77" s="47" t="s">
        <v>198</v>
      </c>
    </row>
    <row r="78" spans="2:19" x14ac:dyDescent="0.35">
      <c r="B78" s="56" t="s">
        <v>398</v>
      </c>
      <c r="C78" s="56">
        <v>5728</v>
      </c>
      <c r="D78" s="51" t="s">
        <v>198</v>
      </c>
      <c r="E78" s="59" t="s">
        <v>294</v>
      </c>
      <c r="Q78" s="45">
        <v>5725</v>
      </c>
      <c r="R78" s="46" t="s">
        <v>205</v>
      </c>
      <c r="S78" s="47" t="s">
        <v>198</v>
      </c>
    </row>
    <row r="79" spans="2:19" x14ac:dyDescent="0.35">
      <c r="B79" s="56" t="s">
        <v>375</v>
      </c>
      <c r="C79" s="56">
        <v>5731</v>
      </c>
      <c r="D79" s="51" t="s">
        <v>198</v>
      </c>
      <c r="E79" s="59" t="s">
        <v>295</v>
      </c>
      <c r="Q79" s="45">
        <v>5726</v>
      </c>
      <c r="R79" s="46" t="s">
        <v>158</v>
      </c>
      <c r="S79" s="47" t="s">
        <v>198</v>
      </c>
    </row>
    <row r="80" spans="2:19" x14ac:dyDescent="0.35">
      <c r="B80" s="61" t="s">
        <v>363</v>
      </c>
      <c r="C80" s="56">
        <v>5737</v>
      </c>
      <c r="D80" s="51" t="s">
        <v>198</v>
      </c>
      <c r="E80" s="59" t="s">
        <v>296</v>
      </c>
      <c r="Q80" s="45">
        <v>5727</v>
      </c>
      <c r="R80" s="46" t="s">
        <v>206</v>
      </c>
      <c r="S80" s="47" t="s">
        <v>198</v>
      </c>
    </row>
    <row r="81" spans="2:19" x14ac:dyDescent="0.35">
      <c r="B81" s="23" t="s">
        <v>297</v>
      </c>
      <c r="C81" s="56">
        <v>5999</v>
      </c>
      <c r="D81" s="60" t="s">
        <v>232</v>
      </c>
      <c r="Q81" s="48">
        <v>5728</v>
      </c>
      <c r="R81" s="46" t="s">
        <v>207</v>
      </c>
      <c r="S81" s="47" t="s">
        <v>198</v>
      </c>
    </row>
    <row r="82" spans="2:19" x14ac:dyDescent="0.35">
      <c r="B82" s="61" t="s">
        <v>298</v>
      </c>
      <c r="C82" s="56">
        <v>9900</v>
      </c>
      <c r="D82" s="60" t="s">
        <v>234</v>
      </c>
      <c r="Q82" s="45">
        <v>5731</v>
      </c>
      <c r="R82" s="46" t="s">
        <v>173</v>
      </c>
      <c r="S82" s="47" t="s">
        <v>198</v>
      </c>
    </row>
    <row r="83" spans="2:19" x14ac:dyDescent="0.35">
      <c r="Q83" s="48">
        <v>5737</v>
      </c>
      <c r="R83" s="46"/>
      <c r="S83" s="47"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74"/>
  <sheetViews>
    <sheetView showGridLines="0" zoomScale="50" zoomScaleNormal="50" zoomScaleSheetLayoutView="30" workbookViewId="0">
      <selection activeCell="F61" sqref="F61:F64"/>
    </sheetView>
  </sheetViews>
  <sheetFormatPr defaultRowHeight="21" x14ac:dyDescent="0.5"/>
  <cols>
    <col min="1" max="1" width="61.6328125" style="66" customWidth="1"/>
    <col min="2" max="2" width="23.7265625" style="131" customWidth="1"/>
    <col min="3" max="3" width="23.36328125" style="131" customWidth="1"/>
    <col min="4" max="4" width="23.453125" customWidth="1"/>
    <col min="5" max="5" width="32.54296875" customWidth="1"/>
    <col min="6" max="7" width="24.6328125" customWidth="1"/>
    <col min="8" max="8" width="33" customWidth="1"/>
    <col min="9" max="9" width="30.08984375" customWidth="1"/>
    <col min="10" max="10" width="28.54296875" customWidth="1"/>
    <col min="11" max="13" width="24.6328125" customWidth="1"/>
    <col min="14" max="14" width="27.08984375" customWidth="1"/>
    <col min="15" max="15" width="24.6328125" customWidth="1"/>
    <col min="16" max="16" width="26.90625" customWidth="1"/>
    <col min="17" max="17" width="24.6328125" customWidth="1"/>
    <col min="18" max="18" width="26.54296875" customWidth="1"/>
    <col min="19" max="19" width="27.54296875" customWidth="1"/>
    <col min="20" max="20" width="37.54296875" customWidth="1"/>
    <col min="21" max="21" width="36.90625" customWidth="1"/>
    <col min="22" max="22" width="30.453125" customWidth="1"/>
    <col min="23" max="24" width="24.6328125" customWidth="1"/>
    <col min="25" max="25" width="26.90625" customWidth="1"/>
    <col min="26" max="26" width="28.54296875" style="138" customWidth="1"/>
    <col min="27" max="27" width="15.453125" customWidth="1"/>
  </cols>
  <sheetData>
    <row r="1" spans="1:26" x14ac:dyDescent="0.5">
      <c r="A1" s="65" t="str">
        <f>'Expenditure Template'!A1</f>
        <v>Country / Award Name: USAID XXXXX, XXXXX</v>
      </c>
    </row>
    <row r="2" spans="1:26" ht="67.5" customHeight="1" x14ac:dyDescent="0.7">
      <c r="A2" s="285" t="s">
        <v>437</v>
      </c>
      <c r="B2" s="285"/>
      <c r="C2" s="285"/>
      <c r="D2" s="285"/>
      <c r="E2" s="285"/>
      <c r="F2" s="285"/>
      <c r="G2" s="285"/>
      <c r="H2" s="285"/>
      <c r="I2" s="285"/>
      <c r="J2" s="285"/>
      <c r="K2" s="285"/>
      <c r="L2" s="285"/>
      <c r="M2" s="285"/>
      <c r="N2" s="285"/>
      <c r="O2" s="285"/>
      <c r="P2" s="285"/>
      <c r="Q2" s="285"/>
      <c r="R2" s="285"/>
      <c r="S2" s="285"/>
      <c r="T2" s="285"/>
      <c r="U2" s="285"/>
      <c r="V2" s="285"/>
      <c r="W2" s="285"/>
      <c r="X2" s="285"/>
      <c r="Y2" s="285"/>
      <c r="Z2" s="285"/>
    </row>
    <row r="3" spans="1:26" ht="25.5" customHeight="1" thickBot="1" x14ac:dyDescent="0.4">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row>
    <row r="4" spans="1:26" ht="82.5" customHeight="1" thickTop="1" thickBot="1" x14ac:dyDescent="0.55000000000000004">
      <c r="F4" s="18" t="s">
        <v>7</v>
      </c>
      <c r="G4" s="19" t="s">
        <v>0</v>
      </c>
      <c r="H4" s="19" t="s">
        <v>1</v>
      </c>
      <c r="I4" s="19" t="s">
        <v>2</v>
      </c>
      <c r="J4" s="19" t="s">
        <v>3</v>
      </c>
      <c r="K4" s="19" t="s">
        <v>4</v>
      </c>
      <c r="L4" s="19" t="s">
        <v>5</v>
      </c>
      <c r="M4" s="19" t="s">
        <v>6</v>
      </c>
      <c r="N4" s="19" t="s">
        <v>28</v>
      </c>
      <c r="O4" s="19" t="s">
        <v>29</v>
      </c>
      <c r="P4" s="19" t="s">
        <v>30</v>
      </c>
      <c r="Q4" s="19" t="s">
        <v>31</v>
      </c>
      <c r="R4" s="19" t="s">
        <v>32</v>
      </c>
      <c r="S4" s="19" t="s">
        <v>33</v>
      </c>
      <c r="T4" s="19" t="s">
        <v>303</v>
      </c>
      <c r="U4" s="19" t="s">
        <v>35</v>
      </c>
      <c r="V4" s="19" t="s">
        <v>36</v>
      </c>
      <c r="W4" s="19" t="s">
        <v>37</v>
      </c>
      <c r="X4" s="19" t="s">
        <v>38</v>
      </c>
      <c r="Y4" s="20" t="s">
        <v>39</v>
      </c>
      <c r="Z4" s="27" t="s">
        <v>117</v>
      </c>
    </row>
    <row r="5" spans="1:26" ht="150" customHeight="1" thickTop="1" thickBot="1" x14ac:dyDescent="0.7">
      <c r="A5" s="279" t="s">
        <v>9</v>
      </c>
      <c r="B5" s="280"/>
      <c r="C5" s="215"/>
      <c r="D5" s="253"/>
      <c r="E5" s="215"/>
      <c r="F5" s="67" t="str">
        <f>'Expenditure Template'!B3</f>
        <v>Program Management</v>
      </c>
      <c r="G5" s="67" t="str">
        <f>'Expenditure Template'!C3</f>
        <v>Care &amp; Treatment - SD Direct Service Provision (Children)</v>
      </c>
      <c r="H5" s="67" t="str">
        <f>'Expenditure Template'!D3</f>
        <v>Care &amp; Treatment - NSD (Supervision, Training, M&amp;E)</v>
      </c>
      <c r="I5" s="67" t="str">
        <f>'Expenditure Template'!E3</f>
        <v>Care &amp; Treatment - SD (Non-Targeted)</v>
      </c>
      <c r="J5" s="67" t="str">
        <f>'Expenditure Template'!F3</f>
        <v xml:space="preserve">Care &amp; Treatment - SD - Pregnant Women </v>
      </c>
      <c r="K5" s="67" t="str">
        <f>'Expenditure Template'!G3</f>
        <v>Care &amp; Treatment - Adolescents (Teen Clubs)</v>
      </c>
      <c r="L5" s="67" t="str">
        <f>'Expenditure Template'!H3</f>
        <v>Testing - Facility Based - SD (Direct service provision - Key Populations)</v>
      </c>
      <c r="M5" s="67" t="str">
        <f>'Expenditure Template'!I3</f>
        <v>Community Based Testing - SD General</v>
      </c>
      <c r="N5" s="67" t="str">
        <f>'Expenditure Template'!J3</f>
        <v>Testing - NSD (Training, Supervision, M&amp;E)</v>
      </c>
      <c r="O5" s="67" t="str">
        <f>'Expenditure Template'!K3</f>
        <v>Testing - Direct Service Provision (Non-Targeted)</v>
      </c>
      <c r="P5" s="67" t="str">
        <f>'Expenditure Template'!L3</f>
        <v>Voluntary Male Medical Circumcision - Service Delivery</v>
      </c>
      <c r="Q5" s="67" t="str">
        <f>'Expenditure Template'!M3</f>
        <v>PrEP</v>
      </c>
      <c r="R5" s="67" t="str">
        <f>'Expenditure Template'!N3</f>
        <v>Research and Evaluations / Studies</v>
      </c>
      <c r="S5" s="67"/>
      <c r="T5" s="67">
        <f>'Expenditure Template'!O3</f>
        <v>0</v>
      </c>
      <c r="U5" s="67">
        <f>'Expenditure Template'!P3</f>
        <v>0</v>
      </c>
      <c r="V5" s="67">
        <f>'Expenditure Template'!Q3</f>
        <v>0</v>
      </c>
      <c r="W5" s="211">
        <f>'Expenditure Template'!R3</f>
        <v>0</v>
      </c>
      <c r="X5" s="67">
        <f>'Expenditure Template'!S3</f>
        <v>0</v>
      </c>
      <c r="Y5" s="67">
        <f>'Expenditure Template'!T3</f>
        <v>0</v>
      </c>
      <c r="Z5" s="28"/>
    </row>
    <row r="6" spans="1:26" ht="119.25" customHeight="1" thickBot="1" x14ac:dyDescent="0.7">
      <c r="A6" s="281" t="s">
        <v>10</v>
      </c>
      <c r="B6" s="282"/>
      <c r="C6" s="216"/>
      <c r="D6" s="74"/>
      <c r="E6" s="148"/>
      <c r="F6" s="110" t="str">
        <f>'Expenditure Template'!B4</f>
        <v>Program Management</v>
      </c>
      <c r="G6" s="110" t="str">
        <f>'Expenditure Template'!C4</f>
        <v>C&amp;T: HIV Clinical Services - SD</v>
      </c>
      <c r="H6" s="110" t="str">
        <f>'Expenditure Template'!D4</f>
        <v>C&amp;T: Not Disaggregated - NSD</v>
      </c>
      <c r="I6" s="110" t="str">
        <f>'Expenditure Template'!E4</f>
        <v>C&amp;T: HIV Clinical Services - SD</v>
      </c>
      <c r="J6" s="110" t="str">
        <f>'Expenditure Template'!F4</f>
        <v>C&amp;T: HIV Clinical Services - SD</v>
      </c>
      <c r="K6" s="110" t="str">
        <f>'Expenditure Template'!G4</f>
        <v>C&amp;T: Not Disaggregated - SD</v>
      </c>
      <c r="L6" s="110" t="str">
        <f>'Expenditure Template'!H4</f>
        <v>HTS: Facility Based Testing - SD</v>
      </c>
      <c r="M6" s="110" t="str">
        <f>'Expenditure Template'!I4</f>
        <v>HTS: Community Based Testing - SD</v>
      </c>
      <c r="N6" s="110" t="str">
        <f>'Expenditure Template'!J4</f>
        <v>HTS: Facility Based Testing - NSD</v>
      </c>
      <c r="O6" s="110" t="str">
        <f>'Expenditure Template'!K4</f>
        <v>HTS: Facility Based Testing - SD</v>
      </c>
      <c r="P6" s="110" t="str">
        <f>'Expenditure Template'!L4</f>
        <v>PREV: VMMC - SD</v>
      </c>
      <c r="Q6" s="110" t="str">
        <f>'Expenditure Template'!M4</f>
        <v>PREV: PrEP - SD</v>
      </c>
      <c r="R6" s="110" t="str">
        <f>'Expenditure Template'!N4</f>
        <v>ASP: HMIS, Surveillance, and Research</v>
      </c>
      <c r="S6" s="110"/>
      <c r="T6" s="110">
        <f>'Expenditure Template'!O4</f>
        <v>0</v>
      </c>
      <c r="U6" s="110">
        <f>'Expenditure Template'!P4</f>
        <v>0</v>
      </c>
      <c r="V6" s="110">
        <f>'Expenditure Template'!Q4</f>
        <v>0</v>
      </c>
      <c r="W6" s="198">
        <f>'Expenditure Template'!R4</f>
        <v>0</v>
      </c>
      <c r="X6" s="110">
        <f>'Expenditure Template'!S4</f>
        <v>0</v>
      </c>
      <c r="Y6" s="110">
        <f>'Expenditure Template'!T4</f>
        <v>0</v>
      </c>
      <c r="Z6" s="28"/>
    </row>
    <row r="7" spans="1:26" ht="104.25" customHeight="1" thickBot="1" x14ac:dyDescent="0.7">
      <c r="A7" s="283" t="s">
        <v>11</v>
      </c>
      <c r="B7" s="284"/>
      <c r="C7" s="217"/>
      <c r="D7" s="75"/>
      <c r="E7" s="149"/>
      <c r="F7" s="111" t="str">
        <f>'Expenditure Template'!B5</f>
        <v>Non-Targeted Pop: Not Disaggregated</v>
      </c>
      <c r="G7" s="111" t="str">
        <f>'Expenditure Template'!C5</f>
        <v>Non-Targeted Pop: Children</v>
      </c>
      <c r="H7" s="111" t="str">
        <f>'Expenditure Template'!D5</f>
        <v>Non-Targeted Pop: Not Disaggregated</v>
      </c>
      <c r="I7" s="111" t="str">
        <f>'Expenditure Template'!E5</f>
        <v>Non-Targeted Pop: Not Disaggregated</v>
      </c>
      <c r="J7" s="111" t="str">
        <f>'Expenditure Template'!F5</f>
        <v>Pregnant and Breastfeeding Wwomen: Not Disaggregated</v>
      </c>
      <c r="K7" s="111" t="str">
        <f>'Expenditure Template'!G5</f>
        <v>Non-Targeted Pop: Young people and adolescents</v>
      </c>
      <c r="L7" s="111" t="str">
        <f>'Expenditure Template'!H5</f>
        <v>Key Pops: Not Disaggregated</v>
      </c>
      <c r="M7" s="111" t="str">
        <f>'Expenditure Template'!I5</f>
        <v>Non-Targeted Pop: Not Disaggregated</v>
      </c>
      <c r="N7" s="111" t="str">
        <f>'Expenditure Template'!J5</f>
        <v>Non-Targeted Pop: Not Disaggregated</v>
      </c>
      <c r="O7" s="111" t="str">
        <f>'Expenditure Template'!K5</f>
        <v>Non-Targeted Pop: Not Disaggregated</v>
      </c>
      <c r="P7" s="111" t="str">
        <f>'Expenditure Template'!L5</f>
        <v>Males: Young men and adolescent males</v>
      </c>
      <c r="Q7" s="111" t="str">
        <f>'Expenditure Template'!M5</f>
        <v>Non-Targeted Pop: Not Disaggregated</v>
      </c>
      <c r="R7" s="111" t="str">
        <f>'Expenditure Template'!N5</f>
        <v>Non-Targeted Pop: Not Disaggregated</v>
      </c>
      <c r="S7" s="111"/>
      <c r="T7" s="111">
        <f>'Expenditure Template'!O5</f>
        <v>0</v>
      </c>
      <c r="U7" s="111">
        <f>'Expenditure Template'!P5</f>
        <v>0</v>
      </c>
      <c r="V7" s="111">
        <f>'Expenditure Template'!Q5</f>
        <v>0</v>
      </c>
      <c r="W7" s="197">
        <f>'Expenditure Template'!R5</f>
        <v>0</v>
      </c>
      <c r="X7" s="111">
        <f>'Expenditure Template'!S5</f>
        <v>0</v>
      </c>
      <c r="Y7" s="111">
        <f>'Expenditure Template'!T5</f>
        <v>0</v>
      </c>
      <c r="Z7" s="28"/>
    </row>
    <row r="8" spans="1:26" s="71" customFormat="1" ht="75.5" customHeight="1" thickBot="1" x14ac:dyDescent="0.6">
      <c r="A8" s="68" t="s">
        <v>116</v>
      </c>
      <c r="B8" s="132" t="s">
        <v>300</v>
      </c>
      <c r="C8" s="254" t="s">
        <v>436</v>
      </c>
      <c r="D8" s="69" t="s">
        <v>424</v>
      </c>
      <c r="E8" s="222" t="s">
        <v>304</v>
      </c>
      <c r="F8" s="234"/>
      <c r="G8" s="235"/>
      <c r="H8" s="235"/>
      <c r="I8" s="235"/>
      <c r="J8" s="235"/>
      <c r="K8" s="235"/>
      <c r="L8" s="235"/>
      <c r="M8" s="235"/>
      <c r="N8" s="235"/>
      <c r="O8" s="235"/>
      <c r="P8" s="235"/>
      <c r="Q8" s="235"/>
      <c r="R8" s="235"/>
      <c r="S8" s="235"/>
      <c r="T8" s="235"/>
      <c r="U8" s="235"/>
      <c r="V8" s="236"/>
      <c r="W8" s="236"/>
      <c r="X8" s="237"/>
      <c r="Y8" s="238"/>
      <c r="Z8" s="70"/>
    </row>
    <row r="9" spans="1:26" s="135" customFormat="1" ht="39.9" customHeight="1" thickBot="1" x14ac:dyDescent="0.4">
      <c r="A9" s="250" t="s">
        <v>417</v>
      </c>
      <c r="B9" s="244"/>
      <c r="C9" s="244"/>
      <c r="D9" s="221"/>
      <c r="E9" s="251"/>
      <c r="F9" s="246"/>
      <c r="G9" s="247"/>
      <c r="H9" s="247"/>
      <c r="I9" s="247"/>
      <c r="J9" s="247"/>
      <c r="K9" s="247"/>
      <c r="L9" s="247"/>
      <c r="M9" s="247"/>
      <c r="N9" s="247"/>
      <c r="O9" s="247"/>
      <c r="P9" s="247"/>
      <c r="Q9" s="247"/>
      <c r="R9" s="247"/>
      <c r="S9" s="247"/>
      <c r="T9" s="247"/>
      <c r="U9" s="247"/>
      <c r="V9" s="247"/>
      <c r="W9" s="247"/>
      <c r="X9" s="248"/>
      <c r="Y9" s="249"/>
      <c r="Z9" s="134"/>
    </row>
    <row r="10" spans="1:26" s="135" customFormat="1" ht="39.9" customHeight="1" thickBot="1" x14ac:dyDescent="0.4">
      <c r="A10" s="209" t="s">
        <v>302</v>
      </c>
      <c r="B10" s="208">
        <v>10</v>
      </c>
      <c r="C10" s="204">
        <v>1</v>
      </c>
      <c r="D10" s="221">
        <v>20000</v>
      </c>
      <c r="E10" s="255">
        <f>B10*C10*D10</f>
        <v>200000</v>
      </c>
      <c r="F10" s="239"/>
      <c r="G10" s="240">
        <v>0.1</v>
      </c>
      <c r="H10" s="240"/>
      <c r="I10" s="240">
        <v>0.55000000000000004</v>
      </c>
      <c r="J10" s="240">
        <v>0.05</v>
      </c>
      <c r="K10" s="240"/>
      <c r="L10" s="240">
        <v>0.05</v>
      </c>
      <c r="M10" s="240"/>
      <c r="N10" s="240"/>
      <c r="O10" s="240">
        <v>0.2</v>
      </c>
      <c r="P10" s="240"/>
      <c r="Q10" s="240">
        <v>0.05</v>
      </c>
      <c r="R10" s="240"/>
      <c r="S10" s="240"/>
      <c r="T10" s="240"/>
      <c r="U10" s="240"/>
      <c r="V10" s="240"/>
      <c r="W10" s="240"/>
      <c r="X10" s="224"/>
      <c r="Y10" s="225"/>
      <c r="Z10" s="134">
        <f>SUM(F10:Y10)</f>
        <v>1.0000000000000002</v>
      </c>
    </row>
    <row r="11" spans="1:26" s="135" customFormat="1" ht="39.9" customHeight="1" thickBot="1" x14ac:dyDescent="0.4">
      <c r="A11" s="209" t="s">
        <v>418</v>
      </c>
      <c r="B11" s="208">
        <v>8</v>
      </c>
      <c r="C11" s="204">
        <v>1</v>
      </c>
      <c r="D11" s="221">
        <v>22000</v>
      </c>
      <c r="E11" s="256">
        <f t="shared" ref="E11:E12" si="0">B11*C11*D11</f>
        <v>176000</v>
      </c>
      <c r="F11" s="239"/>
      <c r="G11" s="240"/>
      <c r="H11" s="240"/>
      <c r="I11" s="240"/>
      <c r="J11" s="240"/>
      <c r="K11" s="240"/>
      <c r="L11" s="240"/>
      <c r="M11" s="240"/>
      <c r="N11" s="240"/>
      <c r="O11" s="240"/>
      <c r="P11" s="240">
        <v>1</v>
      </c>
      <c r="Q11" s="240"/>
      <c r="R11" s="240"/>
      <c r="S11" s="240"/>
      <c r="T11" s="240"/>
      <c r="U11" s="240"/>
      <c r="V11" s="240"/>
      <c r="W11" s="240"/>
      <c r="X11" s="224"/>
      <c r="Y11" s="225"/>
      <c r="Z11" s="134">
        <f t="shared" ref="Z11:Z27" si="1">SUM(F11:Y11)</f>
        <v>1</v>
      </c>
    </row>
    <row r="12" spans="1:26" s="135" customFormat="1" ht="39.9" customHeight="1" thickBot="1" x14ac:dyDescent="0.4">
      <c r="A12" s="209" t="s">
        <v>419</v>
      </c>
      <c r="B12" s="208">
        <v>6</v>
      </c>
      <c r="C12" s="204">
        <v>1</v>
      </c>
      <c r="D12" s="221">
        <v>30000</v>
      </c>
      <c r="E12" s="256">
        <f t="shared" si="0"/>
        <v>180000</v>
      </c>
      <c r="F12" s="239"/>
      <c r="G12" s="240">
        <v>0.05</v>
      </c>
      <c r="H12" s="240"/>
      <c r="I12" s="240">
        <v>0.7</v>
      </c>
      <c r="J12" s="240">
        <v>0.05</v>
      </c>
      <c r="K12" s="240">
        <v>0.05</v>
      </c>
      <c r="L12" s="240"/>
      <c r="M12" s="240"/>
      <c r="N12" s="240"/>
      <c r="O12" s="240">
        <v>0.1</v>
      </c>
      <c r="P12" s="240"/>
      <c r="Q12" s="240">
        <v>0.05</v>
      </c>
      <c r="R12" s="240"/>
      <c r="S12" s="240"/>
      <c r="T12" s="240"/>
      <c r="U12" s="240"/>
      <c r="V12" s="240"/>
      <c r="W12" s="240"/>
      <c r="X12" s="224"/>
      <c r="Y12" s="225"/>
      <c r="Z12" s="134">
        <f t="shared" si="1"/>
        <v>1</v>
      </c>
    </row>
    <row r="13" spans="1:26" s="135" customFormat="1" ht="39.9" customHeight="1" thickBot="1" x14ac:dyDescent="0.4">
      <c r="A13" s="243" t="s">
        <v>420</v>
      </c>
      <c r="B13" s="244"/>
      <c r="C13" s="247"/>
      <c r="D13" s="207"/>
      <c r="E13" s="245"/>
      <c r="F13" s="246"/>
      <c r="G13" s="247"/>
      <c r="H13" s="247"/>
      <c r="I13" s="247"/>
      <c r="J13" s="247"/>
      <c r="K13" s="247"/>
      <c r="L13" s="247"/>
      <c r="M13" s="247"/>
      <c r="N13" s="247"/>
      <c r="O13" s="247"/>
      <c r="P13" s="247"/>
      <c r="Q13" s="247"/>
      <c r="R13" s="247"/>
      <c r="S13" s="247"/>
      <c r="T13" s="247"/>
      <c r="U13" s="247"/>
      <c r="V13" s="247"/>
      <c r="W13" s="247"/>
      <c r="X13" s="248"/>
      <c r="Y13" s="249"/>
      <c r="Z13" s="134"/>
    </row>
    <row r="14" spans="1:26" s="135" customFormat="1" ht="39.9" customHeight="1" thickBot="1" x14ac:dyDescent="0.4">
      <c r="A14" s="209" t="s">
        <v>421</v>
      </c>
      <c r="B14" s="208">
        <v>25</v>
      </c>
      <c r="C14" s="204">
        <v>1</v>
      </c>
      <c r="D14" s="221">
        <v>10000</v>
      </c>
      <c r="E14" s="256">
        <f>B14*C14*D14</f>
        <v>250000</v>
      </c>
      <c r="F14" s="239"/>
      <c r="G14" s="240"/>
      <c r="H14" s="240"/>
      <c r="I14" s="240"/>
      <c r="J14" s="240"/>
      <c r="K14" s="240"/>
      <c r="L14" s="240">
        <v>0.15</v>
      </c>
      <c r="M14" s="240"/>
      <c r="N14" s="240"/>
      <c r="O14" s="240">
        <v>0.85</v>
      </c>
      <c r="P14" s="240"/>
      <c r="Q14" s="240"/>
      <c r="R14" s="240"/>
      <c r="S14" s="240"/>
      <c r="T14" s="240"/>
      <c r="U14" s="240"/>
      <c r="V14" s="240"/>
      <c r="W14" s="240"/>
      <c r="X14" s="224"/>
      <c r="Y14" s="225"/>
      <c r="Z14" s="134">
        <f t="shared" si="1"/>
        <v>1</v>
      </c>
    </row>
    <row r="15" spans="1:26" s="135" customFormat="1" ht="39.9" customHeight="1" thickBot="1" x14ac:dyDescent="0.4">
      <c r="A15" s="209" t="s">
        <v>422</v>
      </c>
      <c r="B15" s="208">
        <v>50</v>
      </c>
      <c r="C15" s="204">
        <v>1</v>
      </c>
      <c r="D15" s="221">
        <v>3000</v>
      </c>
      <c r="E15" s="256">
        <f t="shared" ref="E15:E16" si="2">B15*C15*D15</f>
        <v>150000</v>
      </c>
      <c r="F15" s="239"/>
      <c r="G15" s="240"/>
      <c r="H15" s="240"/>
      <c r="I15" s="240"/>
      <c r="J15" s="240"/>
      <c r="K15" s="240"/>
      <c r="L15" s="240"/>
      <c r="M15" s="240">
        <v>1</v>
      </c>
      <c r="N15" s="240"/>
      <c r="O15" s="240"/>
      <c r="P15" s="240"/>
      <c r="Q15" s="240"/>
      <c r="R15" s="240"/>
      <c r="S15" s="240"/>
      <c r="T15" s="240"/>
      <c r="U15" s="240"/>
      <c r="V15" s="240"/>
      <c r="W15" s="240"/>
      <c r="X15" s="224"/>
      <c r="Y15" s="225"/>
      <c r="Z15" s="134">
        <f t="shared" si="1"/>
        <v>1</v>
      </c>
    </row>
    <row r="16" spans="1:26" s="131" customFormat="1" ht="39.9" customHeight="1" thickBot="1" x14ac:dyDescent="0.4">
      <c r="A16" s="209" t="s">
        <v>423</v>
      </c>
      <c r="B16" s="208">
        <v>12</v>
      </c>
      <c r="C16" s="204">
        <v>1</v>
      </c>
      <c r="D16" s="221">
        <v>6000</v>
      </c>
      <c r="E16" s="257">
        <f t="shared" si="2"/>
        <v>72000</v>
      </c>
      <c r="F16" s="239"/>
      <c r="G16" s="240"/>
      <c r="H16" s="240"/>
      <c r="I16" s="240"/>
      <c r="J16" s="240"/>
      <c r="K16" s="240"/>
      <c r="L16" s="240"/>
      <c r="M16" s="240"/>
      <c r="N16" s="240"/>
      <c r="O16" s="240"/>
      <c r="P16" s="240">
        <v>1</v>
      </c>
      <c r="Q16" s="240"/>
      <c r="R16" s="240"/>
      <c r="S16" s="240"/>
      <c r="T16" s="240"/>
      <c r="U16" s="240"/>
      <c r="V16" s="240"/>
      <c r="W16" s="240"/>
      <c r="X16" s="224"/>
      <c r="Y16" s="225"/>
      <c r="Z16" s="134">
        <f t="shared" si="1"/>
        <v>1</v>
      </c>
    </row>
    <row r="17" spans="1:26" s="137" customFormat="1" ht="39.9" customHeight="1" thickBot="1" x14ac:dyDescent="0.4">
      <c r="A17" s="243" t="s">
        <v>425</v>
      </c>
      <c r="B17" s="244"/>
      <c r="C17" s="247"/>
      <c r="D17" s="207"/>
      <c r="E17" s="252"/>
      <c r="F17" s="246"/>
      <c r="G17" s="247"/>
      <c r="H17" s="247"/>
      <c r="I17" s="247"/>
      <c r="J17" s="247"/>
      <c r="K17" s="247"/>
      <c r="L17" s="247"/>
      <c r="M17" s="247"/>
      <c r="N17" s="247"/>
      <c r="O17" s="247"/>
      <c r="P17" s="247"/>
      <c r="Q17" s="247"/>
      <c r="R17" s="247"/>
      <c r="S17" s="247"/>
      <c r="T17" s="247"/>
      <c r="U17" s="247"/>
      <c r="V17" s="247"/>
      <c r="W17" s="247"/>
      <c r="X17" s="248"/>
      <c r="Y17" s="249"/>
      <c r="Z17" s="134"/>
    </row>
    <row r="18" spans="1:26" s="131" customFormat="1" ht="39.9" customHeight="1" thickBot="1" x14ac:dyDescent="0.4">
      <c r="A18" s="209" t="s">
        <v>426</v>
      </c>
      <c r="B18" s="208">
        <v>1</v>
      </c>
      <c r="C18" s="204">
        <v>0.7</v>
      </c>
      <c r="D18" s="221">
        <v>60000</v>
      </c>
      <c r="E18" s="242">
        <f>B18*C18*D18</f>
        <v>42000</v>
      </c>
      <c r="F18" s="239">
        <v>1</v>
      </c>
      <c r="G18" s="240"/>
      <c r="H18" s="240"/>
      <c r="I18" s="240"/>
      <c r="J18" s="240"/>
      <c r="K18" s="240"/>
      <c r="L18" s="240"/>
      <c r="M18" s="240"/>
      <c r="N18" s="240"/>
      <c r="O18" s="240"/>
      <c r="P18" s="240"/>
      <c r="Q18" s="240"/>
      <c r="R18" s="240"/>
      <c r="S18" s="240"/>
      <c r="T18" s="240"/>
      <c r="U18" s="240"/>
      <c r="V18" s="240"/>
      <c r="W18" s="240"/>
      <c r="X18" s="224"/>
      <c r="Y18" s="225"/>
      <c r="Z18" s="134">
        <f t="shared" si="1"/>
        <v>1</v>
      </c>
    </row>
    <row r="19" spans="1:26" s="131" customFormat="1" ht="39.9" customHeight="1" thickBot="1" x14ac:dyDescent="0.4">
      <c r="A19" s="209" t="s">
        <v>427</v>
      </c>
      <c r="B19" s="208">
        <v>1</v>
      </c>
      <c r="C19" s="204">
        <v>1</v>
      </c>
      <c r="D19" s="221">
        <v>55000</v>
      </c>
      <c r="E19" s="242">
        <f t="shared" ref="E19:E27" si="3">B19*C19*D19</f>
        <v>55000</v>
      </c>
      <c r="F19" s="239">
        <v>0.7</v>
      </c>
      <c r="G19" s="240"/>
      <c r="H19" s="240">
        <v>0.3</v>
      </c>
      <c r="I19" s="240"/>
      <c r="J19" s="240"/>
      <c r="K19" s="240"/>
      <c r="L19" s="240"/>
      <c r="M19" s="240"/>
      <c r="N19" s="240"/>
      <c r="O19" s="240"/>
      <c r="P19" s="240"/>
      <c r="Q19" s="240"/>
      <c r="R19" s="240"/>
      <c r="S19" s="240"/>
      <c r="T19" s="240"/>
      <c r="U19" s="240"/>
      <c r="V19" s="240"/>
      <c r="W19" s="240"/>
      <c r="X19" s="224"/>
      <c r="Y19" s="225"/>
      <c r="Z19" s="134">
        <f t="shared" si="1"/>
        <v>1</v>
      </c>
    </row>
    <row r="20" spans="1:26" s="131" customFormat="1" ht="39.9" customHeight="1" thickBot="1" x14ac:dyDescent="0.4">
      <c r="A20" s="209" t="s">
        <v>428</v>
      </c>
      <c r="B20" s="208">
        <v>1</v>
      </c>
      <c r="C20" s="204">
        <v>1</v>
      </c>
      <c r="D20" s="221">
        <v>53000</v>
      </c>
      <c r="E20" s="242">
        <f t="shared" si="3"/>
        <v>53000</v>
      </c>
      <c r="F20" s="239">
        <v>0.15</v>
      </c>
      <c r="G20" s="240"/>
      <c r="H20" s="240">
        <v>0.75</v>
      </c>
      <c r="I20" s="240"/>
      <c r="J20" s="240"/>
      <c r="K20" s="240"/>
      <c r="L20" s="240"/>
      <c r="M20" s="240"/>
      <c r="N20" s="240"/>
      <c r="O20" s="240"/>
      <c r="P20" s="240"/>
      <c r="Q20" s="240"/>
      <c r="R20" s="240">
        <v>0.1</v>
      </c>
      <c r="S20" s="240"/>
      <c r="T20" s="240"/>
      <c r="U20" s="240"/>
      <c r="V20" s="240"/>
      <c r="W20" s="240"/>
      <c r="X20" s="224"/>
      <c r="Y20" s="225"/>
      <c r="Z20" s="134">
        <f t="shared" si="1"/>
        <v>1</v>
      </c>
    </row>
    <row r="21" spans="1:26" s="131" customFormat="1" ht="39.9" customHeight="1" thickBot="1" x14ac:dyDescent="0.4">
      <c r="A21" s="208" t="s">
        <v>429</v>
      </c>
      <c r="B21" s="208">
        <v>10</v>
      </c>
      <c r="C21" s="204">
        <v>1</v>
      </c>
      <c r="D21" s="221">
        <v>12000</v>
      </c>
      <c r="E21" s="242">
        <f t="shared" si="3"/>
        <v>120000</v>
      </c>
      <c r="F21" s="239"/>
      <c r="G21" s="240"/>
      <c r="H21" s="240">
        <v>1</v>
      </c>
      <c r="I21" s="240"/>
      <c r="J21" s="240"/>
      <c r="K21" s="240"/>
      <c r="L21" s="240"/>
      <c r="M21" s="240"/>
      <c r="N21" s="240"/>
      <c r="O21" s="240"/>
      <c r="P21" s="240"/>
      <c r="Q21" s="240"/>
      <c r="R21" s="240"/>
      <c r="S21" s="240"/>
      <c r="T21" s="240"/>
      <c r="U21" s="240"/>
      <c r="V21" s="240"/>
      <c r="W21" s="240"/>
      <c r="X21" s="224"/>
      <c r="Y21" s="225"/>
      <c r="Z21" s="134">
        <f t="shared" si="1"/>
        <v>1</v>
      </c>
    </row>
    <row r="22" spans="1:26" s="131" customFormat="1" ht="39.9" customHeight="1" thickBot="1" x14ac:dyDescent="0.4">
      <c r="A22" s="209" t="s">
        <v>430</v>
      </c>
      <c r="B22" s="208">
        <v>1</v>
      </c>
      <c r="C22" s="204">
        <v>1</v>
      </c>
      <c r="D22" s="221">
        <v>37500</v>
      </c>
      <c r="E22" s="242">
        <f t="shared" si="3"/>
        <v>37500</v>
      </c>
      <c r="F22" s="239"/>
      <c r="G22" s="240"/>
      <c r="H22" s="240"/>
      <c r="I22" s="240"/>
      <c r="J22" s="240"/>
      <c r="K22" s="240"/>
      <c r="L22" s="240"/>
      <c r="M22" s="240"/>
      <c r="N22" s="240"/>
      <c r="O22" s="240"/>
      <c r="P22" s="240"/>
      <c r="Q22" s="240">
        <v>1</v>
      </c>
      <c r="R22" s="240"/>
      <c r="S22" s="240"/>
      <c r="T22" s="240"/>
      <c r="U22" s="240"/>
      <c r="V22" s="240"/>
      <c r="W22" s="240"/>
      <c r="X22" s="224"/>
      <c r="Y22" s="225"/>
      <c r="Z22" s="134">
        <f t="shared" si="1"/>
        <v>1</v>
      </c>
    </row>
    <row r="23" spans="1:26" s="131" customFormat="1" ht="39.9" customHeight="1" thickBot="1" x14ac:dyDescent="0.4">
      <c r="A23" s="209" t="s">
        <v>431</v>
      </c>
      <c r="B23" s="208">
        <v>1</v>
      </c>
      <c r="C23" s="204">
        <v>1</v>
      </c>
      <c r="D23" s="221">
        <v>41000</v>
      </c>
      <c r="E23" s="242">
        <f t="shared" si="3"/>
        <v>41000</v>
      </c>
      <c r="F23" s="239"/>
      <c r="G23" s="240"/>
      <c r="H23" s="240"/>
      <c r="I23" s="240"/>
      <c r="J23" s="240"/>
      <c r="K23" s="240">
        <v>1</v>
      </c>
      <c r="L23" s="240"/>
      <c r="M23" s="240"/>
      <c r="N23" s="240"/>
      <c r="O23" s="240"/>
      <c r="P23" s="240"/>
      <c r="Q23" s="240"/>
      <c r="R23" s="240"/>
      <c r="S23" s="240"/>
      <c r="T23" s="240"/>
      <c r="U23" s="240"/>
      <c r="V23" s="240"/>
      <c r="W23" s="240"/>
      <c r="X23" s="224"/>
      <c r="Y23" s="225"/>
      <c r="Z23" s="134">
        <f t="shared" si="1"/>
        <v>1</v>
      </c>
    </row>
    <row r="24" spans="1:26" s="131" customFormat="1" ht="39.9" customHeight="1" thickBot="1" x14ac:dyDescent="0.4">
      <c r="A24" s="208" t="s">
        <v>301</v>
      </c>
      <c r="B24" s="208">
        <v>1</v>
      </c>
      <c r="C24" s="204">
        <v>1</v>
      </c>
      <c r="D24" s="221">
        <v>39000</v>
      </c>
      <c r="E24" s="242">
        <f t="shared" si="3"/>
        <v>39000</v>
      </c>
      <c r="F24" s="239"/>
      <c r="G24" s="240">
        <v>1</v>
      </c>
      <c r="H24" s="240"/>
      <c r="I24" s="240"/>
      <c r="J24" s="240"/>
      <c r="K24" s="240"/>
      <c r="L24" s="240"/>
      <c r="M24" s="240"/>
      <c r="N24" s="240"/>
      <c r="O24" s="240"/>
      <c r="P24" s="240"/>
      <c r="Q24" s="240"/>
      <c r="R24" s="240"/>
      <c r="S24" s="240"/>
      <c r="T24" s="240"/>
      <c r="U24" s="240"/>
      <c r="V24" s="240"/>
      <c r="W24" s="240"/>
      <c r="X24" s="224"/>
      <c r="Y24" s="225"/>
      <c r="Z24" s="134">
        <f t="shared" si="1"/>
        <v>1</v>
      </c>
    </row>
    <row r="25" spans="1:26" s="131" customFormat="1" ht="39.9" customHeight="1" thickBot="1" x14ac:dyDescent="0.4">
      <c r="A25" s="209" t="s">
        <v>432</v>
      </c>
      <c r="B25" s="208">
        <v>1</v>
      </c>
      <c r="C25" s="204">
        <v>1</v>
      </c>
      <c r="D25" s="221">
        <v>42000</v>
      </c>
      <c r="E25" s="242">
        <f t="shared" si="3"/>
        <v>42000</v>
      </c>
      <c r="F25" s="239"/>
      <c r="G25" s="240"/>
      <c r="H25" s="240"/>
      <c r="I25" s="240"/>
      <c r="J25" s="240"/>
      <c r="K25" s="240"/>
      <c r="L25" s="240"/>
      <c r="M25" s="240"/>
      <c r="N25" s="240">
        <v>1</v>
      </c>
      <c r="O25" s="240"/>
      <c r="P25" s="240"/>
      <c r="Q25" s="240"/>
      <c r="R25" s="240"/>
      <c r="S25" s="240"/>
      <c r="T25" s="240"/>
      <c r="U25" s="240"/>
      <c r="V25" s="240"/>
      <c r="W25" s="240"/>
      <c r="X25" s="224"/>
      <c r="Y25" s="225"/>
      <c r="Z25" s="134">
        <f t="shared" si="1"/>
        <v>1</v>
      </c>
    </row>
    <row r="26" spans="1:26" s="131" customFormat="1" ht="39.9" customHeight="1" thickBot="1" x14ac:dyDescent="0.4">
      <c r="A26" s="209" t="s">
        <v>433</v>
      </c>
      <c r="B26" s="208">
        <v>1</v>
      </c>
      <c r="C26" s="204">
        <v>1</v>
      </c>
      <c r="D26" s="221">
        <v>36000</v>
      </c>
      <c r="E26" s="242">
        <f t="shared" si="3"/>
        <v>36000</v>
      </c>
      <c r="F26" s="239"/>
      <c r="G26" s="240"/>
      <c r="H26" s="240"/>
      <c r="I26" s="240"/>
      <c r="J26" s="240">
        <v>1</v>
      </c>
      <c r="K26" s="240"/>
      <c r="L26" s="240"/>
      <c r="M26" s="240"/>
      <c r="N26" s="240"/>
      <c r="O26" s="240"/>
      <c r="P26" s="240"/>
      <c r="Q26" s="240"/>
      <c r="R26" s="240"/>
      <c r="S26" s="240"/>
      <c r="T26" s="240"/>
      <c r="U26" s="240"/>
      <c r="V26" s="240"/>
      <c r="W26" s="240"/>
      <c r="X26" s="224"/>
      <c r="Y26" s="225"/>
      <c r="Z26" s="134">
        <f t="shared" si="1"/>
        <v>1</v>
      </c>
    </row>
    <row r="27" spans="1:26" s="131" customFormat="1" ht="39.9" customHeight="1" thickBot="1" x14ac:dyDescent="0.4">
      <c r="A27" s="208" t="s">
        <v>434</v>
      </c>
      <c r="B27" s="208">
        <v>2</v>
      </c>
      <c r="C27" s="204">
        <v>1</v>
      </c>
      <c r="D27" s="221">
        <v>29500</v>
      </c>
      <c r="E27" s="242">
        <f t="shared" si="3"/>
        <v>59000</v>
      </c>
      <c r="F27" s="239"/>
      <c r="G27" s="240"/>
      <c r="H27" s="240"/>
      <c r="I27" s="240"/>
      <c r="J27" s="240"/>
      <c r="K27" s="240"/>
      <c r="L27" s="240"/>
      <c r="M27" s="240"/>
      <c r="N27" s="240"/>
      <c r="O27" s="240"/>
      <c r="P27" s="240"/>
      <c r="Q27" s="240"/>
      <c r="R27" s="240">
        <v>1</v>
      </c>
      <c r="S27" s="240"/>
      <c r="T27" s="240"/>
      <c r="U27" s="240"/>
      <c r="V27" s="240"/>
      <c r="W27" s="240"/>
      <c r="X27" s="224"/>
      <c r="Y27" s="225"/>
      <c r="Z27" s="134">
        <f t="shared" si="1"/>
        <v>1</v>
      </c>
    </row>
    <row r="28" spans="1:26" s="131" customFormat="1" ht="39.9" customHeight="1" thickBot="1" x14ac:dyDescent="0.4">
      <c r="A28" s="208"/>
      <c r="B28" s="208"/>
      <c r="C28" s="208"/>
      <c r="D28" s="207"/>
      <c r="E28" s="242"/>
      <c r="F28" s="239"/>
      <c r="G28" s="240"/>
      <c r="H28" s="240"/>
      <c r="I28" s="240"/>
      <c r="J28" s="240"/>
      <c r="K28" s="240"/>
      <c r="L28" s="240"/>
      <c r="M28" s="240"/>
      <c r="N28" s="240"/>
      <c r="O28" s="240"/>
      <c r="P28" s="240"/>
      <c r="Q28" s="240"/>
      <c r="R28" s="240"/>
      <c r="S28" s="240"/>
      <c r="T28" s="240"/>
      <c r="U28" s="240"/>
      <c r="V28" s="240"/>
      <c r="W28" s="240"/>
      <c r="X28" s="224"/>
      <c r="Y28" s="225"/>
      <c r="Z28" s="136"/>
    </row>
    <row r="29" spans="1:26" s="95" customFormat="1" ht="39.9" customHeight="1" thickBot="1" x14ac:dyDescent="0.6">
      <c r="A29" s="209"/>
      <c r="B29" s="208"/>
      <c r="C29" s="208"/>
      <c r="D29" s="207"/>
      <c r="E29" s="223"/>
      <c r="F29" s="239"/>
      <c r="G29" s="240"/>
      <c r="H29" s="240"/>
      <c r="I29" s="241"/>
      <c r="J29" s="240"/>
      <c r="K29" s="240"/>
      <c r="L29" s="240"/>
      <c r="M29" s="240"/>
      <c r="N29" s="240"/>
      <c r="O29" s="240"/>
      <c r="P29" s="240"/>
      <c r="Q29" s="240"/>
      <c r="R29" s="240"/>
      <c r="S29" s="240"/>
      <c r="T29" s="240"/>
      <c r="U29" s="240"/>
      <c r="V29" s="240"/>
      <c r="W29" s="240"/>
      <c r="X29" s="226"/>
      <c r="Y29" s="227"/>
      <c r="Z29" s="139">
        <f t="shared" ref="Z29:Z42" si="4">SUM(F29:Y29)</f>
        <v>0</v>
      </c>
    </row>
    <row r="30" spans="1:26" s="95" customFormat="1" ht="39.9" customHeight="1" thickBot="1" x14ac:dyDescent="0.6">
      <c r="A30" s="209"/>
      <c r="B30" s="208"/>
      <c r="C30" s="208"/>
      <c r="D30" s="207"/>
      <c r="E30" s="223"/>
      <c r="F30" s="239"/>
      <c r="G30" s="240"/>
      <c r="H30" s="240"/>
      <c r="I30" s="240"/>
      <c r="J30" s="240"/>
      <c r="K30" s="240"/>
      <c r="L30" s="240"/>
      <c r="M30" s="240"/>
      <c r="N30" s="240"/>
      <c r="O30" s="240"/>
      <c r="P30" s="240"/>
      <c r="Q30" s="240"/>
      <c r="R30" s="240"/>
      <c r="S30" s="240"/>
      <c r="T30" s="240"/>
      <c r="U30" s="240"/>
      <c r="V30" s="240"/>
      <c r="W30" s="240"/>
      <c r="X30" s="226"/>
      <c r="Y30" s="227"/>
      <c r="Z30" s="139"/>
    </row>
    <row r="31" spans="1:26" s="95" customFormat="1" ht="39.9" customHeight="1" thickBot="1" x14ac:dyDescent="0.6">
      <c r="A31" s="209"/>
      <c r="B31" s="208"/>
      <c r="C31" s="208"/>
      <c r="D31" s="207"/>
      <c r="E31" s="223"/>
      <c r="F31" s="239"/>
      <c r="G31" s="240"/>
      <c r="H31" s="240"/>
      <c r="I31" s="240"/>
      <c r="J31" s="240"/>
      <c r="K31" s="240"/>
      <c r="L31" s="240"/>
      <c r="M31" s="240"/>
      <c r="N31" s="240"/>
      <c r="O31" s="240"/>
      <c r="P31" s="240"/>
      <c r="Q31" s="240"/>
      <c r="R31" s="240"/>
      <c r="S31" s="240"/>
      <c r="T31" s="240"/>
      <c r="U31" s="240"/>
      <c r="V31" s="240"/>
      <c r="W31" s="240"/>
      <c r="X31" s="226"/>
      <c r="Y31" s="227"/>
      <c r="Z31" s="139"/>
    </row>
    <row r="32" spans="1:26" s="95" customFormat="1" ht="39.9" customHeight="1" thickBot="1" x14ac:dyDescent="0.6">
      <c r="A32" s="209"/>
      <c r="B32" s="208"/>
      <c r="C32" s="208"/>
      <c r="D32" s="207"/>
      <c r="E32" s="223"/>
      <c r="F32" s="239"/>
      <c r="G32" s="240"/>
      <c r="H32" s="240"/>
      <c r="I32" s="240"/>
      <c r="J32" s="240"/>
      <c r="K32" s="240"/>
      <c r="L32" s="240"/>
      <c r="M32" s="240"/>
      <c r="N32" s="240"/>
      <c r="O32" s="240"/>
      <c r="P32" s="240"/>
      <c r="Q32" s="240"/>
      <c r="R32" s="240"/>
      <c r="S32" s="240"/>
      <c r="T32" s="240"/>
      <c r="U32" s="240"/>
      <c r="V32" s="240"/>
      <c r="W32" s="240"/>
      <c r="X32" s="226"/>
      <c r="Y32" s="227"/>
      <c r="Z32" s="139"/>
    </row>
    <row r="33" spans="1:27" s="95" customFormat="1" ht="39.9" customHeight="1" thickBot="1" x14ac:dyDescent="0.6">
      <c r="A33" s="209"/>
      <c r="B33" s="208"/>
      <c r="C33" s="208"/>
      <c r="D33" s="207"/>
      <c r="E33" s="223"/>
      <c r="F33" s="239"/>
      <c r="G33" s="240"/>
      <c r="H33" s="240"/>
      <c r="I33" s="240"/>
      <c r="J33" s="240"/>
      <c r="K33" s="240"/>
      <c r="L33" s="240"/>
      <c r="M33" s="240"/>
      <c r="N33" s="240"/>
      <c r="O33" s="240"/>
      <c r="P33" s="240"/>
      <c r="Q33" s="240"/>
      <c r="R33" s="240"/>
      <c r="S33" s="240"/>
      <c r="T33" s="240"/>
      <c r="U33" s="240"/>
      <c r="V33" s="240"/>
      <c r="W33" s="240"/>
      <c r="X33" s="226"/>
      <c r="Y33" s="227"/>
      <c r="Z33" s="139"/>
    </row>
    <row r="34" spans="1:27" s="95" customFormat="1" ht="39.65" customHeight="1" thickBot="1" x14ac:dyDescent="0.6">
      <c r="A34" s="209"/>
      <c r="B34" s="208"/>
      <c r="C34" s="208"/>
      <c r="D34" s="207"/>
      <c r="E34" s="223"/>
      <c r="F34" s="239"/>
      <c r="G34" s="240"/>
      <c r="H34" s="240"/>
      <c r="I34" s="240"/>
      <c r="J34" s="240"/>
      <c r="K34" s="240"/>
      <c r="L34" s="240"/>
      <c r="M34" s="240"/>
      <c r="N34" s="240"/>
      <c r="O34" s="240"/>
      <c r="P34" s="240"/>
      <c r="Q34" s="240"/>
      <c r="R34" s="240"/>
      <c r="S34" s="240"/>
      <c r="T34" s="240"/>
      <c r="U34" s="240"/>
      <c r="V34" s="240"/>
      <c r="W34" s="240"/>
      <c r="X34" s="226"/>
      <c r="Y34" s="227"/>
      <c r="Z34" s="139"/>
    </row>
    <row r="35" spans="1:27" s="95" customFormat="1" ht="39.9" customHeight="1" thickBot="1" x14ac:dyDescent="0.6">
      <c r="A35" s="206"/>
      <c r="B35" s="208"/>
      <c r="C35" s="208"/>
      <c r="D35" s="207"/>
      <c r="E35" s="223"/>
      <c r="F35" s="239"/>
      <c r="G35" s="240"/>
      <c r="H35" s="240"/>
      <c r="I35" s="240"/>
      <c r="J35" s="240"/>
      <c r="K35" s="240"/>
      <c r="L35" s="240"/>
      <c r="M35" s="240"/>
      <c r="N35" s="240"/>
      <c r="O35" s="240"/>
      <c r="P35" s="240"/>
      <c r="Q35" s="240"/>
      <c r="R35" s="240"/>
      <c r="S35" s="240"/>
      <c r="T35" s="240"/>
      <c r="U35" s="240"/>
      <c r="V35" s="240"/>
      <c r="W35" s="240"/>
      <c r="X35" s="226"/>
      <c r="Y35" s="227"/>
      <c r="Z35" s="139"/>
    </row>
    <row r="36" spans="1:27" s="95" customFormat="1" ht="39.9" customHeight="1" thickBot="1" x14ac:dyDescent="0.6">
      <c r="A36" s="209"/>
      <c r="B36" s="208"/>
      <c r="C36" s="208"/>
      <c r="D36" s="207"/>
      <c r="E36" s="223"/>
      <c r="F36" s="239"/>
      <c r="G36" s="240"/>
      <c r="H36" s="240"/>
      <c r="I36" s="240"/>
      <c r="J36" s="240"/>
      <c r="K36" s="240"/>
      <c r="L36" s="240"/>
      <c r="M36" s="240"/>
      <c r="N36" s="240"/>
      <c r="O36" s="240"/>
      <c r="P36" s="240"/>
      <c r="Q36" s="240"/>
      <c r="R36" s="240"/>
      <c r="S36" s="240"/>
      <c r="T36" s="240"/>
      <c r="U36" s="240"/>
      <c r="V36" s="240"/>
      <c r="W36" s="240"/>
      <c r="X36" s="226"/>
      <c r="Y36" s="227"/>
      <c r="Z36" s="139"/>
    </row>
    <row r="37" spans="1:27" s="95" customFormat="1" ht="39.9" customHeight="1" thickBot="1" x14ac:dyDescent="0.6">
      <c r="A37" s="209"/>
      <c r="B37" s="208"/>
      <c r="C37" s="208"/>
      <c r="D37" s="207"/>
      <c r="E37" s="223"/>
      <c r="F37" s="239"/>
      <c r="G37" s="240"/>
      <c r="H37" s="240"/>
      <c r="I37" s="240"/>
      <c r="J37" s="240"/>
      <c r="K37" s="240"/>
      <c r="L37" s="240"/>
      <c r="M37" s="240"/>
      <c r="N37" s="240"/>
      <c r="O37" s="240"/>
      <c r="P37" s="240"/>
      <c r="Q37" s="240"/>
      <c r="R37" s="240"/>
      <c r="S37" s="240"/>
      <c r="T37" s="240"/>
      <c r="U37" s="240"/>
      <c r="V37" s="240"/>
      <c r="W37" s="240"/>
      <c r="X37" s="226"/>
      <c r="Y37" s="227"/>
      <c r="Z37" s="139"/>
    </row>
    <row r="38" spans="1:27" s="95" customFormat="1" ht="39.9" customHeight="1" thickBot="1" x14ac:dyDescent="0.6">
      <c r="A38" s="209"/>
      <c r="B38" s="208"/>
      <c r="C38" s="208"/>
      <c r="D38" s="207"/>
      <c r="E38" s="223"/>
      <c r="F38" s="239"/>
      <c r="G38" s="240"/>
      <c r="H38" s="240"/>
      <c r="I38" s="240"/>
      <c r="J38" s="240"/>
      <c r="K38" s="240"/>
      <c r="L38" s="240"/>
      <c r="M38" s="240"/>
      <c r="N38" s="240"/>
      <c r="O38" s="240"/>
      <c r="P38" s="240"/>
      <c r="Q38" s="240"/>
      <c r="R38" s="240"/>
      <c r="S38" s="240"/>
      <c r="T38" s="240"/>
      <c r="U38" s="240"/>
      <c r="V38" s="240"/>
      <c r="W38" s="240"/>
      <c r="X38" s="226"/>
      <c r="Y38" s="227"/>
      <c r="Z38" s="139">
        <f t="shared" si="4"/>
        <v>0</v>
      </c>
    </row>
    <row r="39" spans="1:27" s="95" customFormat="1" ht="39.9" customHeight="1" thickBot="1" x14ac:dyDescent="0.6">
      <c r="A39" s="209"/>
      <c r="B39" s="208"/>
      <c r="C39" s="208"/>
      <c r="D39" s="207"/>
      <c r="E39" s="223"/>
      <c r="F39" s="239"/>
      <c r="G39" s="240"/>
      <c r="H39" s="240"/>
      <c r="I39" s="240"/>
      <c r="J39" s="240"/>
      <c r="K39" s="240"/>
      <c r="L39" s="240"/>
      <c r="M39" s="240"/>
      <c r="N39" s="240"/>
      <c r="O39" s="240"/>
      <c r="P39" s="240"/>
      <c r="Q39" s="240"/>
      <c r="R39" s="240"/>
      <c r="S39" s="240"/>
      <c r="T39" s="240"/>
      <c r="U39" s="240"/>
      <c r="V39" s="240"/>
      <c r="W39" s="240"/>
      <c r="X39" s="226"/>
      <c r="Y39" s="227"/>
      <c r="Z39" s="139"/>
    </row>
    <row r="40" spans="1:27" s="95" customFormat="1" ht="39.9" customHeight="1" thickBot="1" x14ac:dyDescent="0.6">
      <c r="A40" s="209"/>
      <c r="B40" s="208"/>
      <c r="C40" s="208"/>
      <c r="D40" s="207"/>
      <c r="E40" s="223"/>
      <c r="F40" s="239"/>
      <c r="G40" s="240"/>
      <c r="H40" s="240"/>
      <c r="I40" s="240"/>
      <c r="J40" s="240"/>
      <c r="K40" s="240"/>
      <c r="L40" s="240"/>
      <c r="M40" s="240"/>
      <c r="N40" s="240"/>
      <c r="O40" s="240"/>
      <c r="P40" s="240"/>
      <c r="Q40" s="240"/>
      <c r="R40" s="240"/>
      <c r="S40" s="240"/>
      <c r="T40" s="240"/>
      <c r="U40" s="240"/>
      <c r="V40" s="240"/>
      <c r="W40" s="240"/>
      <c r="X40" s="226"/>
      <c r="Y40" s="227"/>
      <c r="Z40" s="139"/>
    </row>
    <row r="41" spans="1:27" s="95" customFormat="1" ht="39.9" customHeight="1" thickBot="1" x14ac:dyDescent="0.6">
      <c r="A41" s="209"/>
      <c r="B41" s="208"/>
      <c r="C41" s="208"/>
      <c r="D41" s="205"/>
      <c r="E41" s="223"/>
      <c r="F41" s="239"/>
      <c r="G41" s="240"/>
      <c r="H41" s="240"/>
      <c r="I41" s="240"/>
      <c r="J41" s="240"/>
      <c r="K41" s="240"/>
      <c r="L41" s="240"/>
      <c r="M41" s="240"/>
      <c r="N41" s="240"/>
      <c r="O41" s="240"/>
      <c r="P41" s="240"/>
      <c r="Q41" s="240"/>
      <c r="R41" s="240"/>
      <c r="S41" s="240"/>
      <c r="T41" s="240"/>
      <c r="U41" s="240"/>
      <c r="V41" s="240"/>
      <c r="W41" s="240"/>
      <c r="X41" s="226"/>
      <c r="Y41" s="227"/>
      <c r="Z41" s="139"/>
    </row>
    <row r="42" spans="1:27" s="95" customFormat="1" ht="39.9" customHeight="1" thickBot="1" x14ac:dyDescent="0.6">
      <c r="A42" s="209"/>
      <c r="B42" s="208"/>
      <c r="C42" s="208"/>
      <c r="D42" s="205"/>
      <c r="E42" s="223"/>
      <c r="F42" s="228"/>
      <c r="G42" s="229"/>
      <c r="H42" s="229"/>
      <c r="I42" s="229"/>
      <c r="J42" s="229"/>
      <c r="K42" s="229"/>
      <c r="L42" s="229"/>
      <c r="M42" s="229"/>
      <c r="N42" s="229"/>
      <c r="O42" s="229"/>
      <c r="P42" s="229"/>
      <c r="Q42" s="229"/>
      <c r="R42" s="229"/>
      <c r="S42" s="229"/>
      <c r="T42" s="229"/>
      <c r="U42" s="229"/>
      <c r="V42" s="229"/>
      <c r="W42" s="229"/>
      <c r="X42" s="226"/>
      <c r="Y42" s="227"/>
      <c r="Z42" s="139">
        <f t="shared" si="4"/>
        <v>0</v>
      </c>
    </row>
    <row r="43" spans="1:27" s="95" customFormat="1" ht="39.9" customHeight="1" thickBot="1" x14ac:dyDescent="0.6">
      <c r="A43" s="209"/>
      <c r="B43" s="208"/>
      <c r="C43" s="208"/>
      <c r="D43" s="205"/>
      <c r="E43" s="223"/>
      <c r="F43" s="228"/>
      <c r="G43" s="229"/>
      <c r="H43" s="229"/>
      <c r="I43" s="229"/>
      <c r="J43" s="229"/>
      <c r="K43" s="229"/>
      <c r="L43" s="229"/>
      <c r="M43" s="229"/>
      <c r="N43" s="229"/>
      <c r="O43" s="229"/>
      <c r="P43" s="229"/>
      <c r="Q43" s="229"/>
      <c r="R43" s="229"/>
      <c r="S43" s="229"/>
      <c r="T43" s="229"/>
      <c r="U43" s="229"/>
      <c r="V43" s="229"/>
      <c r="W43" s="229"/>
      <c r="X43" s="226"/>
      <c r="Y43" s="227"/>
      <c r="Z43" s="139"/>
    </row>
    <row r="44" spans="1:27" s="95" customFormat="1" ht="39.9" customHeight="1" thickBot="1" x14ac:dyDescent="0.6">
      <c r="A44" s="209"/>
      <c r="B44" s="208"/>
      <c r="C44" s="208"/>
      <c r="D44" s="205"/>
      <c r="E44" s="223"/>
      <c r="F44" s="230"/>
      <c r="G44" s="231"/>
      <c r="H44" s="231"/>
      <c r="I44" s="231"/>
      <c r="J44" s="231"/>
      <c r="K44" s="231"/>
      <c r="L44" s="231"/>
      <c r="M44" s="231"/>
      <c r="N44" s="231"/>
      <c r="O44" s="231"/>
      <c r="P44" s="231"/>
      <c r="Q44" s="231"/>
      <c r="R44" s="231"/>
      <c r="S44" s="231"/>
      <c r="T44" s="231"/>
      <c r="U44" s="231"/>
      <c r="V44" s="231"/>
      <c r="W44" s="231"/>
      <c r="X44" s="232"/>
      <c r="Y44" s="233"/>
      <c r="Z44" s="139"/>
    </row>
    <row r="45" spans="1:27" s="95" customFormat="1" ht="54" customHeight="1" thickBot="1" x14ac:dyDescent="0.6">
      <c r="A45" s="112"/>
      <c r="B45" s="258"/>
      <c r="C45" s="258"/>
      <c r="D45" s="259"/>
      <c r="E45" s="260"/>
      <c r="F45" s="124"/>
      <c r="G45" s="125"/>
      <c r="H45" s="126"/>
      <c r="I45" s="126"/>
      <c r="J45" s="126"/>
      <c r="K45" s="126"/>
      <c r="L45" s="126"/>
      <c r="M45" s="220"/>
      <c r="N45" s="220"/>
      <c r="O45" s="126"/>
      <c r="P45" s="126"/>
      <c r="Q45" s="126"/>
      <c r="R45" s="126"/>
      <c r="S45" s="126"/>
      <c r="T45" s="126"/>
      <c r="U45" s="126"/>
      <c r="V45" s="126"/>
      <c r="W45" s="126"/>
      <c r="X45" s="127"/>
      <c r="Y45" s="128"/>
      <c r="Z45" s="139"/>
    </row>
    <row r="46" spans="1:27" ht="24" thickTop="1" x14ac:dyDescent="0.55000000000000004">
      <c r="A46" s="113"/>
      <c r="B46" s="131">
        <f>SUM(B15:B45)</f>
        <v>82</v>
      </c>
      <c r="D46" s="131"/>
      <c r="E46" s="174">
        <f>SUM(E15:E45)</f>
        <v>746500</v>
      </c>
      <c r="F46" s="98">
        <f>SUMPRODUCT($E10:$E44,F10:F44)</f>
        <v>88450</v>
      </c>
      <c r="G46" s="98">
        <f t="shared" ref="G46:Y46" si="5">SUMPRODUCT($E10:$E44,G10:G44)</f>
        <v>68000</v>
      </c>
      <c r="H46" s="98">
        <f t="shared" si="5"/>
        <v>176250</v>
      </c>
      <c r="I46" s="98">
        <f t="shared" si="5"/>
        <v>236000</v>
      </c>
      <c r="J46" s="98">
        <f t="shared" si="5"/>
        <v>55000</v>
      </c>
      <c r="K46" s="98">
        <f t="shared" si="5"/>
        <v>50000</v>
      </c>
      <c r="L46" s="98">
        <f t="shared" si="5"/>
        <v>47500</v>
      </c>
      <c r="M46" s="98">
        <f t="shared" si="5"/>
        <v>150000</v>
      </c>
      <c r="N46" s="98">
        <f t="shared" si="5"/>
        <v>42000</v>
      </c>
      <c r="O46" s="98">
        <f t="shared" si="5"/>
        <v>270500</v>
      </c>
      <c r="P46" s="98">
        <f t="shared" si="5"/>
        <v>248000</v>
      </c>
      <c r="Q46" s="98">
        <f t="shared" si="5"/>
        <v>56500</v>
      </c>
      <c r="R46" s="98">
        <f t="shared" si="5"/>
        <v>64300</v>
      </c>
      <c r="S46" s="98">
        <f t="shared" si="5"/>
        <v>0</v>
      </c>
      <c r="T46" s="98">
        <f t="shared" si="5"/>
        <v>0</v>
      </c>
      <c r="U46" s="98">
        <f t="shared" si="5"/>
        <v>0</v>
      </c>
      <c r="V46" s="98">
        <f t="shared" si="5"/>
        <v>0</v>
      </c>
      <c r="W46" s="98">
        <f t="shared" si="5"/>
        <v>0</v>
      </c>
      <c r="X46" s="98">
        <f t="shared" si="5"/>
        <v>0</v>
      </c>
      <c r="Y46" s="98">
        <f t="shared" si="5"/>
        <v>0</v>
      </c>
      <c r="Z46" s="150">
        <f>SUM(F46:Y46)</f>
        <v>1552500</v>
      </c>
    </row>
    <row r="47" spans="1:27" ht="23.5" x14ac:dyDescent="0.55000000000000004">
      <c r="C47" s="131" t="s">
        <v>448</v>
      </c>
      <c r="D47" s="100" t="s">
        <v>410</v>
      </c>
      <c r="E47" s="100" t="s">
        <v>305</v>
      </c>
      <c r="F47" s="103">
        <f>F46/$Z$46</f>
        <v>5.6972624798711756E-2</v>
      </c>
      <c r="G47" s="103">
        <f t="shared" ref="G47:Y47" si="6">G46/$Z$46</f>
        <v>4.3800322061191624E-2</v>
      </c>
      <c r="H47" s="103">
        <f t="shared" si="6"/>
        <v>0.11352657004830918</v>
      </c>
      <c r="I47" s="103">
        <f t="shared" si="6"/>
        <v>0.15201288244766506</v>
      </c>
      <c r="J47" s="103">
        <f t="shared" si="6"/>
        <v>3.542673107890499E-2</v>
      </c>
      <c r="K47" s="103">
        <f t="shared" si="6"/>
        <v>3.2206119162640899E-2</v>
      </c>
      <c r="L47" s="103">
        <f t="shared" si="6"/>
        <v>3.0595813204508857E-2</v>
      </c>
      <c r="M47" s="103">
        <f t="shared" si="6"/>
        <v>9.6618357487922704E-2</v>
      </c>
      <c r="N47" s="103">
        <f t="shared" si="6"/>
        <v>2.7053140096618359E-2</v>
      </c>
      <c r="O47" s="103">
        <f t="shared" si="6"/>
        <v>0.17423510466988729</v>
      </c>
      <c r="P47" s="103">
        <f t="shared" si="6"/>
        <v>0.15974235104669887</v>
      </c>
      <c r="Q47" s="103">
        <f t="shared" si="6"/>
        <v>3.639291465378422E-2</v>
      </c>
      <c r="R47" s="103">
        <f t="shared" si="6"/>
        <v>4.1417069243156197E-2</v>
      </c>
      <c r="S47" s="103">
        <f t="shared" si="6"/>
        <v>0</v>
      </c>
      <c r="T47" s="103">
        <f t="shared" si="6"/>
        <v>0</v>
      </c>
      <c r="U47" s="103">
        <f t="shared" si="6"/>
        <v>0</v>
      </c>
      <c r="V47" s="103">
        <f t="shared" si="6"/>
        <v>0</v>
      </c>
      <c r="W47" s="103">
        <f t="shared" si="6"/>
        <v>0</v>
      </c>
      <c r="X47" s="103">
        <f t="shared" si="6"/>
        <v>0</v>
      </c>
      <c r="Y47" s="103">
        <f t="shared" si="6"/>
        <v>0</v>
      </c>
      <c r="Z47" s="105"/>
      <c r="AA47" s="6"/>
    </row>
    <row r="48" spans="1:27" ht="47" x14ac:dyDescent="0.55000000000000004">
      <c r="B48" s="131" t="s">
        <v>446</v>
      </c>
      <c r="C48" s="265">
        <f>Z48</f>
        <v>556000</v>
      </c>
      <c r="D48" s="266">
        <f>C48/$F$57</f>
        <v>0.31192145862552595</v>
      </c>
      <c r="E48" s="261" t="s">
        <v>438</v>
      </c>
      <c r="F48" s="98">
        <f>SUMPRODUCT($E10:$E12,F10:F12)</f>
        <v>0</v>
      </c>
      <c r="G48" s="98">
        <f t="shared" ref="G48:Y48" si="7">SUMPRODUCT($E10:$E12,G10:G12)</f>
        <v>29000</v>
      </c>
      <c r="H48" s="98">
        <f t="shared" si="7"/>
        <v>0</v>
      </c>
      <c r="I48" s="98">
        <f t="shared" si="7"/>
        <v>236000</v>
      </c>
      <c r="J48" s="98">
        <f t="shared" si="7"/>
        <v>19000</v>
      </c>
      <c r="K48" s="98">
        <f t="shared" si="7"/>
        <v>9000</v>
      </c>
      <c r="L48" s="98">
        <f t="shared" si="7"/>
        <v>10000</v>
      </c>
      <c r="M48" s="98">
        <f t="shared" si="7"/>
        <v>0</v>
      </c>
      <c r="N48" s="98">
        <f t="shared" si="7"/>
        <v>0</v>
      </c>
      <c r="O48" s="98">
        <f t="shared" si="7"/>
        <v>58000</v>
      </c>
      <c r="P48" s="98">
        <f t="shared" si="7"/>
        <v>176000</v>
      </c>
      <c r="Q48" s="98">
        <f t="shared" si="7"/>
        <v>19000</v>
      </c>
      <c r="R48" s="98">
        <f t="shared" si="7"/>
        <v>0</v>
      </c>
      <c r="S48" s="98">
        <f t="shared" si="7"/>
        <v>0</v>
      </c>
      <c r="T48" s="98">
        <f t="shared" si="7"/>
        <v>0</v>
      </c>
      <c r="U48" s="98">
        <f t="shared" si="7"/>
        <v>0</v>
      </c>
      <c r="V48" s="98">
        <f t="shared" si="7"/>
        <v>0</v>
      </c>
      <c r="W48" s="98">
        <f t="shared" si="7"/>
        <v>0</v>
      </c>
      <c r="X48" s="98">
        <f t="shared" si="7"/>
        <v>0</v>
      </c>
      <c r="Y48" s="98">
        <f t="shared" si="7"/>
        <v>0</v>
      </c>
      <c r="Z48" s="150">
        <f>SUM(F48:Y48)</f>
        <v>556000</v>
      </c>
      <c r="AA48" s="199">
        <f>Z48/Z46</f>
        <v>0.35813204508856683</v>
      </c>
    </row>
    <row r="49" spans="2:27" ht="47" x14ac:dyDescent="0.55000000000000004">
      <c r="B49" s="131" t="s">
        <v>447</v>
      </c>
      <c r="C49" s="265">
        <f>Z50</f>
        <v>472000</v>
      </c>
      <c r="D49" s="266">
        <f>C49/$F$57</f>
        <v>0.26479663394109398</v>
      </c>
      <c r="E49" s="261" t="s">
        <v>440</v>
      </c>
      <c r="F49" s="151">
        <f>F48/$Z$48</f>
        <v>0</v>
      </c>
      <c r="G49" s="151">
        <f t="shared" ref="G49:Y49" si="8">G48/$Z$48</f>
        <v>5.2158273381294966E-2</v>
      </c>
      <c r="H49" s="151">
        <f t="shared" si="8"/>
        <v>0</v>
      </c>
      <c r="I49" s="151">
        <f t="shared" si="8"/>
        <v>0.42446043165467628</v>
      </c>
      <c r="J49" s="151">
        <f t="shared" si="8"/>
        <v>3.41726618705036E-2</v>
      </c>
      <c r="K49" s="151">
        <f t="shared" si="8"/>
        <v>1.618705035971223E-2</v>
      </c>
      <c r="L49" s="151">
        <f t="shared" si="8"/>
        <v>1.7985611510791366E-2</v>
      </c>
      <c r="M49" s="151">
        <f t="shared" si="8"/>
        <v>0</v>
      </c>
      <c r="N49" s="151">
        <f t="shared" si="8"/>
        <v>0</v>
      </c>
      <c r="O49" s="151">
        <f t="shared" si="8"/>
        <v>0.10431654676258993</v>
      </c>
      <c r="P49" s="151">
        <f t="shared" si="8"/>
        <v>0.31654676258992803</v>
      </c>
      <c r="Q49" s="151">
        <f t="shared" si="8"/>
        <v>3.41726618705036E-2</v>
      </c>
      <c r="R49" s="151">
        <f t="shared" si="8"/>
        <v>0</v>
      </c>
      <c r="S49" s="151">
        <f t="shared" si="8"/>
        <v>0</v>
      </c>
      <c r="T49" s="151">
        <f t="shared" si="8"/>
        <v>0</v>
      </c>
      <c r="U49" s="151">
        <f t="shared" si="8"/>
        <v>0</v>
      </c>
      <c r="V49" s="151">
        <f t="shared" si="8"/>
        <v>0</v>
      </c>
      <c r="W49" s="151">
        <f t="shared" si="8"/>
        <v>0</v>
      </c>
      <c r="X49" s="151">
        <f t="shared" si="8"/>
        <v>0</v>
      </c>
      <c r="Y49" s="151">
        <f t="shared" si="8"/>
        <v>0</v>
      </c>
      <c r="Z49" s="263">
        <f>SUM(F49:Y49)</f>
        <v>1</v>
      </c>
      <c r="AA49" s="199"/>
    </row>
    <row r="50" spans="2:27" ht="47" x14ac:dyDescent="0.55000000000000004">
      <c r="B50" s="131" t="s">
        <v>452</v>
      </c>
      <c r="C50" s="265">
        <f>Z52</f>
        <v>524500</v>
      </c>
      <c r="D50" s="266">
        <f>C50/$F$57</f>
        <v>0.29424964936886394</v>
      </c>
      <c r="E50" s="262" t="s">
        <v>439</v>
      </c>
      <c r="F50" s="175">
        <f>SUMPRODUCT($E14:$E16,F14:F16)</f>
        <v>0</v>
      </c>
      <c r="G50" s="175">
        <f t="shared" ref="G50:Y50" si="9">SUMPRODUCT($E14:$E16,G14:G16)</f>
        <v>0</v>
      </c>
      <c r="H50" s="175">
        <f t="shared" si="9"/>
        <v>0</v>
      </c>
      <c r="I50" s="175">
        <f t="shared" si="9"/>
        <v>0</v>
      </c>
      <c r="J50" s="175">
        <f t="shared" si="9"/>
        <v>0</v>
      </c>
      <c r="K50" s="175">
        <f t="shared" si="9"/>
        <v>0</v>
      </c>
      <c r="L50" s="175">
        <f t="shared" si="9"/>
        <v>37500</v>
      </c>
      <c r="M50" s="175">
        <f t="shared" si="9"/>
        <v>150000</v>
      </c>
      <c r="N50" s="175">
        <f t="shared" si="9"/>
        <v>0</v>
      </c>
      <c r="O50" s="175">
        <f t="shared" si="9"/>
        <v>212500</v>
      </c>
      <c r="P50" s="175">
        <f t="shared" si="9"/>
        <v>72000</v>
      </c>
      <c r="Q50" s="175">
        <f t="shared" si="9"/>
        <v>0</v>
      </c>
      <c r="R50" s="175">
        <f t="shared" si="9"/>
        <v>0</v>
      </c>
      <c r="S50" s="175">
        <f t="shared" si="9"/>
        <v>0</v>
      </c>
      <c r="T50" s="175">
        <f t="shared" si="9"/>
        <v>0</v>
      </c>
      <c r="U50" s="175">
        <f t="shared" si="9"/>
        <v>0</v>
      </c>
      <c r="V50" s="175">
        <f t="shared" si="9"/>
        <v>0</v>
      </c>
      <c r="W50" s="175">
        <f t="shared" si="9"/>
        <v>0</v>
      </c>
      <c r="X50" s="175">
        <f t="shared" si="9"/>
        <v>0</v>
      </c>
      <c r="Y50" s="175">
        <f t="shared" si="9"/>
        <v>0</v>
      </c>
      <c r="Z50" s="150">
        <f t="shared" ref="Z50:Z51" si="10">SUM(F50:Y50)</f>
        <v>472000</v>
      </c>
      <c r="AA50" s="199">
        <f>Z50/Z46</f>
        <v>0.30402576489533012</v>
      </c>
    </row>
    <row r="51" spans="2:27" ht="47" x14ac:dyDescent="0.55000000000000004">
      <c r="B51" s="131" t="s">
        <v>450</v>
      </c>
      <c r="C51" s="265">
        <f>F56</f>
        <v>230000</v>
      </c>
      <c r="D51" s="266">
        <f>C51/$F$57</f>
        <v>0.12903225806451613</v>
      </c>
      <c r="E51" s="262" t="s">
        <v>441</v>
      </c>
      <c r="F51" s="151">
        <f>F50/$Z$50</f>
        <v>0</v>
      </c>
      <c r="G51" s="151">
        <f t="shared" ref="G51:Y51" si="11">G50/$Z$50</f>
        <v>0</v>
      </c>
      <c r="H51" s="151">
        <f t="shared" si="11"/>
        <v>0</v>
      </c>
      <c r="I51" s="151">
        <f t="shared" si="11"/>
        <v>0</v>
      </c>
      <c r="J51" s="151">
        <f t="shared" si="11"/>
        <v>0</v>
      </c>
      <c r="K51" s="151">
        <f t="shared" si="11"/>
        <v>0</v>
      </c>
      <c r="L51" s="151">
        <f t="shared" si="11"/>
        <v>7.9449152542372878E-2</v>
      </c>
      <c r="M51" s="151">
        <f t="shared" si="11"/>
        <v>0.31779661016949151</v>
      </c>
      <c r="N51" s="151">
        <f t="shared" si="11"/>
        <v>0</v>
      </c>
      <c r="O51" s="151">
        <f t="shared" si="11"/>
        <v>0.45021186440677968</v>
      </c>
      <c r="P51" s="151">
        <f t="shared" si="11"/>
        <v>0.15254237288135594</v>
      </c>
      <c r="Q51" s="151">
        <f t="shared" si="11"/>
        <v>0</v>
      </c>
      <c r="R51" s="151">
        <f t="shared" si="11"/>
        <v>0</v>
      </c>
      <c r="S51" s="151">
        <f t="shared" si="11"/>
        <v>0</v>
      </c>
      <c r="T51" s="151">
        <f t="shared" si="11"/>
        <v>0</v>
      </c>
      <c r="U51" s="151">
        <f t="shared" si="11"/>
        <v>0</v>
      </c>
      <c r="V51" s="151">
        <f t="shared" si="11"/>
        <v>0</v>
      </c>
      <c r="W51" s="151">
        <f t="shared" si="11"/>
        <v>0</v>
      </c>
      <c r="X51" s="151">
        <f t="shared" si="11"/>
        <v>0</v>
      </c>
      <c r="Y51" s="151">
        <f t="shared" si="11"/>
        <v>0</v>
      </c>
      <c r="Z51" s="263">
        <f t="shared" si="10"/>
        <v>1</v>
      </c>
    </row>
    <row r="52" spans="2:27" ht="23.5" x14ac:dyDescent="0.55000000000000004">
      <c r="D52" s="100"/>
      <c r="E52" s="100" t="s">
        <v>306</v>
      </c>
      <c r="F52" s="98">
        <f>SUMPRODUCT($E18:$E44,F18:F44)</f>
        <v>88450</v>
      </c>
      <c r="G52" s="98">
        <f t="shared" ref="G52:Y52" si="12">SUMPRODUCT($E18:$E44,G18:G44)</f>
        <v>39000</v>
      </c>
      <c r="H52" s="98">
        <f t="shared" si="12"/>
        <v>176250</v>
      </c>
      <c r="I52" s="98">
        <f t="shared" si="12"/>
        <v>0</v>
      </c>
      <c r="J52" s="98">
        <f t="shared" si="12"/>
        <v>36000</v>
      </c>
      <c r="K52" s="98">
        <f t="shared" si="12"/>
        <v>41000</v>
      </c>
      <c r="L52" s="98">
        <f t="shared" si="12"/>
        <v>0</v>
      </c>
      <c r="M52" s="98">
        <f t="shared" si="12"/>
        <v>0</v>
      </c>
      <c r="N52" s="98">
        <f t="shared" si="12"/>
        <v>42000</v>
      </c>
      <c r="O52" s="98">
        <f t="shared" si="12"/>
        <v>0</v>
      </c>
      <c r="P52" s="98">
        <f t="shared" si="12"/>
        <v>0</v>
      </c>
      <c r="Q52" s="98">
        <f t="shared" si="12"/>
        <v>37500</v>
      </c>
      <c r="R52" s="98">
        <f t="shared" si="12"/>
        <v>64300</v>
      </c>
      <c r="S52" s="98">
        <f t="shared" si="12"/>
        <v>0</v>
      </c>
      <c r="T52" s="98">
        <f t="shared" si="12"/>
        <v>0</v>
      </c>
      <c r="U52" s="98">
        <f t="shared" si="12"/>
        <v>0</v>
      </c>
      <c r="V52" s="98">
        <f t="shared" si="12"/>
        <v>0</v>
      </c>
      <c r="W52" s="98">
        <f t="shared" si="12"/>
        <v>0</v>
      </c>
      <c r="X52" s="98">
        <f t="shared" si="12"/>
        <v>0</v>
      </c>
      <c r="Y52" s="98">
        <f t="shared" si="12"/>
        <v>0</v>
      </c>
      <c r="Z52" s="150">
        <f>SUM(F52:Y52)</f>
        <v>524500</v>
      </c>
      <c r="AA52" s="200">
        <f>Z52/Z46</f>
        <v>0.33784219001610305</v>
      </c>
    </row>
    <row r="53" spans="2:27" ht="23.5" x14ac:dyDescent="0.55000000000000004">
      <c r="D53" s="100"/>
      <c r="E53" s="100" t="s">
        <v>307</v>
      </c>
      <c r="F53" s="151">
        <f>F52/$Z$52</f>
        <v>0.1686367969494757</v>
      </c>
      <c r="G53" s="151">
        <f t="shared" ref="G53:Y53" si="13">G52/$Z$52</f>
        <v>7.4356530028598669E-2</v>
      </c>
      <c r="H53" s="151">
        <f t="shared" si="13"/>
        <v>0.33603431839847475</v>
      </c>
      <c r="I53" s="151">
        <f t="shared" si="13"/>
        <v>0</v>
      </c>
      <c r="J53" s="151">
        <f t="shared" si="13"/>
        <v>6.8636796949475692E-2</v>
      </c>
      <c r="K53" s="151">
        <f t="shared" si="13"/>
        <v>7.8169685414680654E-2</v>
      </c>
      <c r="L53" s="151">
        <f t="shared" si="13"/>
        <v>0</v>
      </c>
      <c r="M53" s="151">
        <f t="shared" si="13"/>
        <v>0</v>
      </c>
      <c r="N53" s="151">
        <f t="shared" si="13"/>
        <v>8.0076263107721646E-2</v>
      </c>
      <c r="O53" s="151">
        <f t="shared" si="13"/>
        <v>0</v>
      </c>
      <c r="P53" s="151">
        <f t="shared" si="13"/>
        <v>0</v>
      </c>
      <c r="Q53" s="151">
        <f t="shared" si="13"/>
        <v>7.1496663489037174E-2</v>
      </c>
      <c r="R53" s="151">
        <f t="shared" si="13"/>
        <v>0.12259294566253574</v>
      </c>
      <c r="S53" s="151">
        <f t="shared" si="13"/>
        <v>0</v>
      </c>
      <c r="T53" s="151">
        <f t="shared" si="13"/>
        <v>0</v>
      </c>
      <c r="U53" s="151">
        <f t="shared" si="13"/>
        <v>0</v>
      </c>
      <c r="V53" s="151">
        <f t="shared" si="13"/>
        <v>0</v>
      </c>
      <c r="W53" s="151">
        <f t="shared" si="13"/>
        <v>0</v>
      </c>
      <c r="X53" s="151">
        <f t="shared" si="13"/>
        <v>0</v>
      </c>
      <c r="Y53" s="151">
        <f t="shared" si="13"/>
        <v>0</v>
      </c>
      <c r="Z53" s="263">
        <f>SUM(F53:Y53)</f>
        <v>0.99999999999999989</v>
      </c>
    </row>
    <row r="54" spans="2:27" ht="33" x14ac:dyDescent="0.55000000000000004">
      <c r="D54" s="100"/>
      <c r="E54" s="158" t="s">
        <v>470</v>
      </c>
      <c r="F54" s="156"/>
      <c r="G54" s="155">
        <f>G53/SUM($G$53:$Y$53)</f>
        <v>8.9439284485724121E-2</v>
      </c>
      <c r="H54" s="155">
        <f t="shared" ref="H54:Y54" si="14">H53/SUM($G$53:$Y$53)</f>
        <v>0.40419676642586866</v>
      </c>
      <c r="I54" s="155">
        <f t="shared" si="14"/>
        <v>0</v>
      </c>
      <c r="J54" s="155">
        <f t="shared" si="14"/>
        <v>8.2559339525283812E-2</v>
      </c>
      <c r="K54" s="155">
        <f t="shared" si="14"/>
        <v>9.4025914459351004E-2</v>
      </c>
      <c r="L54" s="155">
        <f t="shared" si="14"/>
        <v>0</v>
      </c>
      <c r="M54" s="155">
        <f t="shared" si="14"/>
        <v>0</v>
      </c>
      <c r="N54" s="155">
        <f t="shared" si="14"/>
        <v>9.6319229446164445E-2</v>
      </c>
      <c r="O54" s="155">
        <f t="shared" si="14"/>
        <v>0</v>
      </c>
      <c r="P54" s="155">
        <f t="shared" si="14"/>
        <v>0</v>
      </c>
      <c r="Q54" s="155">
        <f t="shared" si="14"/>
        <v>8.5999312005503953E-2</v>
      </c>
      <c r="R54" s="155">
        <f t="shared" si="14"/>
        <v>0.14746015365210413</v>
      </c>
      <c r="S54" s="155">
        <f t="shared" si="14"/>
        <v>0</v>
      </c>
      <c r="T54" s="155">
        <f t="shared" si="14"/>
        <v>0</v>
      </c>
      <c r="U54" s="155">
        <f t="shared" si="14"/>
        <v>0</v>
      </c>
      <c r="V54" s="155">
        <f t="shared" si="14"/>
        <v>0</v>
      </c>
      <c r="W54" s="155">
        <f t="shared" si="14"/>
        <v>0</v>
      </c>
      <c r="X54" s="155">
        <f t="shared" si="14"/>
        <v>0</v>
      </c>
      <c r="Y54" s="155">
        <f t="shared" si="14"/>
        <v>0</v>
      </c>
      <c r="Z54" s="263">
        <f>SUM(F54:Y54)</f>
        <v>1.0000000000000002</v>
      </c>
    </row>
    <row r="55" spans="2:27" ht="23.5" x14ac:dyDescent="0.55000000000000004">
      <c r="D55" s="100"/>
      <c r="E55" s="158"/>
      <c r="F55" s="157"/>
      <c r="Z55" s="105"/>
    </row>
    <row r="56" spans="2:27" ht="70.5" x14ac:dyDescent="0.55000000000000004">
      <c r="D56" s="100"/>
      <c r="E56" s="261" t="s">
        <v>445</v>
      </c>
      <c r="F56" s="264">
        <v>230000</v>
      </c>
      <c r="G56" s="214">
        <v>1</v>
      </c>
      <c r="Z56" s="105"/>
    </row>
    <row r="57" spans="2:27" ht="47" x14ac:dyDescent="0.55000000000000004">
      <c r="D57" s="100"/>
      <c r="E57" s="261" t="s">
        <v>443</v>
      </c>
      <c r="F57" s="99">
        <f>Z46+F56</f>
        <v>1782500</v>
      </c>
      <c r="G57" s="214"/>
      <c r="Z57" s="105"/>
    </row>
    <row r="58" spans="2:27" ht="47" x14ac:dyDescent="0.55000000000000004">
      <c r="D58" s="100"/>
      <c r="E58" s="261" t="s">
        <v>442</v>
      </c>
      <c r="F58" s="104">
        <f>F56/F57</f>
        <v>0.12903225806451613</v>
      </c>
      <c r="Z58" s="105"/>
    </row>
    <row r="59" spans="2:27" ht="70.5" x14ac:dyDescent="0.55000000000000004">
      <c r="D59" s="100"/>
      <c r="E59" s="261" t="s">
        <v>444</v>
      </c>
      <c r="F59" s="98">
        <f>1694321</f>
        <v>1694321</v>
      </c>
      <c r="Z59" s="105"/>
    </row>
    <row r="60" spans="2:27" ht="26.5" x14ac:dyDescent="0.85">
      <c r="D60" s="100"/>
      <c r="E60" s="267" t="s">
        <v>449</v>
      </c>
      <c r="Z60" s="105"/>
    </row>
    <row r="61" spans="2:27" ht="23.5" x14ac:dyDescent="0.55000000000000004">
      <c r="D61" s="100"/>
      <c r="E61" s="100" t="s">
        <v>451</v>
      </c>
      <c r="F61" s="93">
        <f>($F$59/$F$57)*C48</f>
        <v>528495.07769985974</v>
      </c>
      <c r="Z61" s="105"/>
    </row>
    <row r="62" spans="2:27" ht="23.5" x14ac:dyDescent="0.55000000000000004">
      <c r="D62" s="100"/>
      <c r="E62" s="100" t="s">
        <v>447</v>
      </c>
      <c r="F62" s="93">
        <f>($F$59/$F$57)*C49</f>
        <v>448650.49761570827</v>
      </c>
      <c r="Z62" s="105"/>
    </row>
    <row r="63" spans="2:27" ht="23.5" x14ac:dyDescent="0.55000000000000004">
      <c r="D63" s="100"/>
      <c r="E63" s="100" t="s">
        <v>209</v>
      </c>
      <c r="F63" s="93">
        <f>($F$59/$F$57)*C50</f>
        <v>498553.36016830296</v>
      </c>
      <c r="Z63" s="105"/>
    </row>
    <row r="64" spans="2:27" ht="23.5" x14ac:dyDescent="0.55000000000000004">
      <c r="D64" s="100"/>
      <c r="E64" s="100" t="s">
        <v>450</v>
      </c>
      <c r="F64" s="93">
        <f>($F$59/$F$57)*C51</f>
        <v>218622.06451612903</v>
      </c>
      <c r="Z64" s="105"/>
    </row>
    <row r="65" spans="1:26" ht="23.5" x14ac:dyDescent="0.55000000000000004">
      <c r="D65" s="92"/>
      <c r="E65" s="92"/>
      <c r="G65" s="103"/>
      <c r="H65" s="103"/>
      <c r="I65" s="103"/>
      <c r="J65" s="103"/>
      <c r="K65" s="103"/>
      <c r="L65" s="103"/>
      <c r="M65" s="103"/>
      <c r="N65" s="103"/>
      <c r="O65" s="103"/>
      <c r="P65" s="103"/>
      <c r="Q65" s="103"/>
      <c r="R65" s="103"/>
      <c r="S65" s="103"/>
      <c r="T65" s="103"/>
      <c r="U65" s="103"/>
      <c r="V65" s="103"/>
      <c r="W65" s="103"/>
      <c r="Z65" s="105"/>
    </row>
    <row r="66" spans="1:26" ht="70.5" x14ac:dyDescent="0.55000000000000004">
      <c r="E66" s="261" t="s">
        <v>455</v>
      </c>
      <c r="G66" s="97"/>
      <c r="H66" s="97"/>
      <c r="I66" s="97"/>
      <c r="J66" s="97"/>
      <c r="K66" s="97"/>
      <c r="L66" s="97"/>
      <c r="M66" s="97"/>
      <c r="N66" s="97"/>
      <c r="O66" s="97"/>
      <c r="P66" s="97"/>
      <c r="Q66" s="97"/>
      <c r="R66" s="97"/>
      <c r="S66" s="97"/>
      <c r="T66" s="97"/>
      <c r="U66" s="97"/>
      <c r="V66" s="97"/>
      <c r="W66" s="97"/>
      <c r="X66" s="97"/>
      <c r="Y66" s="97"/>
      <c r="Z66" s="105"/>
    </row>
    <row r="67" spans="1:26" ht="47" x14ac:dyDescent="0.55000000000000004">
      <c r="E67" s="261" t="s">
        <v>454</v>
      </c>
      <c r="F67" s="98">
        <v>378965</v>
      </c>
      <c r="G67" s="97"/>
      <c r="H67" s="97"/>
      <c r="I67" s="97"/>
      <c r="J67" s="97"/>
      <c r="K67" s="97"/>
      <c r="L67" s="97"/>
      <c r="M67" s="97"/>
      <c r="N67" s="97"/>
      <c r="O67" s="97"/>
      <c r="P67" s="97"/>
      <c r="Q67" s="97"/>
      <c r="R67" s="97"/>
      <c r="S67" s="97"/>
      <c r="T67" s="97"/>
      <c r="U67" s="97"/>
      <c r="V67" s="97"/>
      <c r="W67" s="97"/>
      <c r="X67" s="97"/>
      <c r="Y67" s="97"/>
      <c r="Z67" s="105"/>
    </row>
    <row r="68" spans="1:26" ht="23.5" x14ac:dyDescent="0.55000000000000004">
      <c r="E68" t="s">
        <v>456</v>
      </c>
      <c r="F68" s="193">
        <f>F67/F59</f>
        <v>0.22366777015689471</v>
      </c>
      <c r="G68" s="103"/>
      <c r="H68" s="103"/>
      <c r="I68" s="103"/>
      <c r="J68" s="103"/>
      <c r="K68" s="103"/>
      <c r="L68" s="103"/>
      <c r="M68" s="103"/>
      <c r="N68" s="103"/>
      <c r="O68" s="103"/>
      <c r="P68" s="103"/>
      <c r="Q68" s="103"/>
      <c r="R68" s="103"/>
      <c r="S68" s="103"/>
      <c r="T68" s="103"/>
      <c r="U68" s="103"/>
      <c r="V68" s="103"/>
      <c r="W68" s="103"/>
      <c r="X68" s="103"/>
      <c r="Y68" s="103"/>
      <c r="Z68" s="96"/>
    </row>
    <row r="69" spans="1:26" ht="23.5" x14ac:dyDescent="0.55000000000000004">
      <c r="G69" s="103"/>
      <c r="H69" s="103"/>
      <c r="I69" s="103"/>
      <c r="J69" s="103"/>
      <c r="K69" s="103"/>
      <c r="L69" s="103"/>
      <c r="M69" s="103"/>
      <c r="N69" s="103"/>
      <c r="O69" s="103"/>
      <c r="P69" s="103"/>
      <c r="Q69" s="103"/>
      <c r="R69" s="103"/>
      <c r="S69" s="103"/>
      <c r="T69" s="103"/>
      <c r="U69" s="103"/>
      <c r="V69" s="103"/>
      <c r="W69" s="103"/>
      <c r="X69" s="103"/>
      <c r="Y69" s="103"/>
      <c r="Z69" s="96"/>
    </row>
    <row r="70" spans="1:26" x14ac:dyDescent="0.5">
      <c r="G70" s="103"/>
      <c r="H70" s="103"/>
      <c r="I70" s="103"/>
      <c r="J70" s="103"/>
      <c r="K70" s="103"/>
      <c r="L70" s="103"/>
      <c r="M70" s="103"/>
      <c r="N70" s="103"/>
      <c r="O70" s="103"/>
      <c r="P70" s="103"/>
      <c r="Q70" s="103"/>
      <c r="R70" s="103"/>
      <c r="S70" s="103"/>
      <c r="T70" s="103"/>
      <c r="U70" s="103"/>
      <c r="V70" s="103"/>
      <c r="W70" s="103"/>
    </row>
    <row r="71" spans="1:26" s="49" customFormat="1" x14ac:dyDescent="0.5">
      <c r="A71" s="101"/>
      <c r="B71" s="133"/>
      <c r="C71" s="133"/>
      <c r="G71" s="99"/>
      <c r="Z71" s="140"/>
    </row>
    <row r="72" spans="1:26" x14ac:dyDescent="0.5">
      <c r="G72" s="98"/>
    </row>
    <row r="73" spans="1:26" x14ac:dyDescent="0.5">
      <c r="F73" s="102"/>
      <c r="G73" s="104"/>
    </row>
    <row r="74" spans="1:26" x14ac:dyDescent="0.5">
      <c r="F74" s="102"/>
      <c r="G74" s="104"/>
    </row>
  </sheetData>
  <mergeCells count="4">
    <mergeCell ref="A5:B5"/>
    <mergeCell ref="A6:B6"/>
    <mergeCell ref="A7:B7"/>
    <mergeCell ref="A2:Z2"/>
  </mergeCells>
  <pageMargins left="0.7" right="0.7" top="0.75" bottom="0.75" header="0.3" footer="0.3"/>
  <pageSetup paperSize="9" scale="23" orientation="landscape" r:id="rId1"/>
  <colBreaks count="1" manualBreakCount="1">
    <brk id="23"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Lists!$D$3:$D$29</xm:f>
          </x14:formula1>
          <xm:sqref>F7:Y7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D474-8CA0-4788-99FE-B72C65BF8178}">
  <dimension ref="B2:AB13"/>
  <sheetViews>
    <sheetView showGridLines="0" topLeftCell="A12" workbookViewId="0">
      <selection activeCell="L7" sqref="L7"/>
    </sheetView>
  </sheetViews>
  <sheetFormatPr defaultRowHeight="14.5" x14ac:dyDescent="0.35"/>
  <cols>
    <col min="6" max="6" width="13.453125" customWidth="1"/>
    <col min="7" max="7" width="10.08984375" bestFit="1" customWidth="1"/>
    <col min="8" max="16" width="11.6328125" bestFit="1" customWidth="1"/>
    <col min="17" max="26" width="12.54296875" bestFit="1" customWidth="1"/>
    <col min="27" max="27" width="13.54296875" customWidth="1"/>
  </cols>
  <sheetData>
    <row r="2" spans="2:28" ht="15" thickBot="1" x14ac:dyDescent="0.4"/>
    <row r="3" spans="2:28" ht="15.5" thickTop="1" thickBot="1" x14ac:dyDescent="0.4">
      <c r="B3" s="324" t="s">
        <v>457</v>
      </c>
      <c r="C3" s="325"/>
    </row>
    <row r="4" spans="2:28" ht="27.5" customHeight="1" thickBot="1" x14ac:dyDescent="0.4">
      <c r="B4" s="327" t="s">
        <v>461</v>
      </c>
      <c r="C4" s="328"/>
      <c r="D4" s="328"/>
      <c r="E4" s="328"/>
      <c r="F4" s="328"/>
      <c r="G4" s="328"/>
      <c r="H4" s="328"/>
      <c r="I4" s="328"/>
      <c r="J4" s="328"/>
      <c r="K4" s="328"/>
      <c r="L4" s="328"/>
      <c r="M4" s="328"/>
      <c r="N4" s="328"/>
      <c r="O4" s="329"/>
    </row>
    <row r="5" spans="2:28" ht="15" thickBot="1" x14ac:dyDescent="0.4">
      <c r="B5" s="330" t="s">
        <v>459</v>
      </c>
      <c r="C5" s="331"/>
    </row>
    <row r="6" spans="2:28" ht="25.5" customHeight="1" thickBot="1" x14ac:dyDescent="0.4">
      <c r="B6" s="333" t="s">
        <v>460</v>
      </c>
      <c r="C6" s="334"/>
      <c r="D6" s="334"/>
      <c r="E6" s="334"/>
      <c r="F6" s="334"/>
      <c r="G6" s="334"/>
      <c r="H6" s="334"/>
      <c r="I6" s="334"/>
      <c r="J6" s="334"/>
      <c r="K6" s="334"/>
      <c r="L6" s="334"/>
      <c r="M6" s="334"/>
      <c r="N6" s="334"/>
      <c r="O6" s="335"/>
    </row>
    <row r="7" spans="2:28" ht="25.5" customHeight="1" thickTop="1" thickBot="1" x14ac:dyDescent="0.4">
      <c r="B7" s="337" t="s">
        <v>462</v>
      </c>
      <c r="C7" s="338"/>
      <c r="D7" s="338"/>
      <c r="E7" s="338"/>
      <c r="F7" s="338"/>
      <c r="G7" s="341">
        <f>71899</f>
        <v>71899</v>
      </c>
      <c r="H7" s="273"/>
      <c r="I7" s="273"/>
      <c r="J7" s="273"/>
      <c r="K7" s="273"/>
      <c r="L7" s="273"/>
      <c r="M7" s="273"/>
      <c r="N7" s="273"/>
      <c r="O7" s="273"/>
    </row>
    <row r="8" spans="2:28" ht="14.5" customHeight="1" thickTop="1" thickBot="1" x14ac:dyDescent="0.4">
      <c r="B8" s="339" t="s">
        <v>458</v>
      </c>
      <c r="C8" s="340"/>
      <c r="D8" s="340"/>
      <c r="E8" s="340"/>
      <c r="F8" s="340"/>
      <c r="G8" s="342">
        <v>7785</v>
      </c>
      <c r="H8" s="336" t="s">
        <v>7</v>
      </c>
      <c r="I8" s="268" t="s">
        <v>0</v>
      </c>
      <c r="J8" s="268" t="s">
        <v>1</v>
      </c>
      <c r="K8" s="268" t="s">
        <v>2</v>
      </c>
      <c r="L8" s="268" t="s">
        <v>411</v>
      </c>
      <c r="M8" s="268" t="s">
        <v>4</v>
      </c>
      <c r="N8" s="268" t="s">
        <v>412</v>
      </c>
      <c r="O8" s="268" t="s">
        <v>6</v>
      </c>
      <c r="P8" s="268" t="s">
        <v>28</v>
      </c>
      <c r="Q8" s="268" t="s">
        <v>29</v>
      </c>
      <c r="R8" s="268" t="s">
        <v>30</v>
      </c>
      <c r="S8" s="268" t="s">
        <v>31</v>
      </c>
      <c r="T8" s="268" t="s">
        <v>32</v>
      </c>
      <c r="U8" s="268" t="s">
        <v>33</v>
      </c>
      <c r="V8" s="268" t="s">
        <v>303</v>
      </c>
      <c r="W8" s="268" t="s">
        <v>35</v>
      </c>
      <c r="X8" s="268" t="s">
        <v>413</v>
      </c>
      <c r="Y8" s="268" t="s">
        <v>37</v>
      </c>
      <c r="Z8" s="269" t="s">
        <v>38</v>
      </c>
      <c r="AA8" s="269" t="s">
        <v>39</v>
      </c>
      <c r="AB8" s="270" t="s">
        <v>208</v>
      </c>
    </row>
    <row r="9" spans="2:28" ht="92" thickTop="1" thickBot="1" x14ac:dyDescent="0.4">
      <c r="H9" s="2" t="s">
        <v>8</v>
      </c>
      <c r="I9" s="106" t="s">
        <v>314</v>
      </c>
      <c r="J9" s="106" t="s">
        <v>315</v>
      </c>
      <c r="K9" s="106" t="s">
        <v>316</v>
      </c>
      <c r="L9" s="106" t="s">
        <v>318</v>
      </c>
      <c r="M9" s="106" t="s">
        <v>317</v>
      </c>
      <c r="N9" s="106" t="s">
        <v>415</v>
      </c>
      <c r="O9" s="106" t="s">
        <v>405</v>
      </c>
      <c r="P9" s="106" t="s">
        <v>319</v>
      </c>
      <c r="Q9" s="106" t="s">
        <v>320</v>
      </c>
      <c r="R9" s="106" t="s">
        <v>416</v>
      </c>
      <c r="S9" s="106" t="s">
        <v>409</v>
      </c>
      <c r="T9" s="106" t="s">
        <v>435</v>
      </c>
      <c r="U9" s="106"/>
      <c r="V9" s="106"/>
      <c r="W9" s="106"/>
      <c r="X9" s="106"/>
      <c r="Y9" s="106"/>
      <c r="Z9" s="106"/>
      <c r="AA9" s="106"/>
      <c r="AB9" s="270"/>
    </row>
    <row r="10" spans="2:28" ht="52.5" thickBot="1" x14ac:dyDescent="0.4">
      <c r="H10" s="12" t="s">
        <v>8</v>
      </c>
      <c r="I10" s="107" t="s">
        <v>41</v>
      </c>
      <c r="J10" s="107" t="s">
        <v>48</v>
      </c>
      <c r="K10" s="107" t="s">
        <v>41</v>
      </c>
      <c r="L10" s="107" t="s">
        <v>41</v>
      </c>
      <c r="M10" s="107" t="s">
        <v>47</v>
      </c>
      <c r="N10" s="107" t="s">
        <v>49</v>
      </c>
      <c r="O10" s="107" t="s">
        <v>51</v>
      </c>
      <c r="P10" s="107" t="s">
        <v>50</v>
      </c>
      <c r="Q10" s="107" t="s">
        <v>49</v>
      </c>
      <c r="R10" s="107" t="s">
        <v>57</v>
      </c>
      <c r="S10" s="107" t="s">
        <v>59</v>
      </c>
      <c r="T10" s="129" t="s">
        <v>80</v>
      </c>
      <c r="U10" s="129"/>
      <c r="V10" s="107"/>
      <c r="W10" s="129"/>
      <c r="X10" s="72"/>
      <c r="Y10" s="12"/>
      <c r="Z10" s="12"/>
      <c r="AA10" s="12"/>
      <c r="AB10" s="270"/>
    </row>
    <row r="11" spans="2:28" ht="65.5" thickBot="1" x14ac:dyDescent="0.4">
      <c r="H11" s="11" t="s">
        <v>91</v>
      </c>
      <c r="I11" s="109" t="s">
        <v>90</v>
      </c>
      <c r="J11" s="108" t="s">
        <v>91</v>
      </c>
      <c r="K11" s="109" t="s">
        <v>91</v>
      </c>
      <c r="L11" s="109" t="s">
        <v>107</v>
      </c>
      <c r="M11" s="109" t="s">
        <v>92</v>
      </c>
      <c r="N11" s="108" t="s">
        <v>105</v>
      </c>
      <c r="O11" s="108" t="s">
        <v>91</v>
      </c>
      <c r="P11" s="109" t="s">
        <v>91</v>
      </c>
      <c r="Q11" s="108" t="s">
        <v>91</v>
      </c>
      <c r="R11" s="109" t="s">
        <v>98</v>
      </c>
      <c r="S11" s="109" t="s">
        <v>91</v>
      </c>
      <c r="T11" s="130" t="s">
        <v>91</v>
      </c>
      <c r="U11" s="130"/>
      <c r="V11" s="130"/>
      <c r="W11" s="130"/>
      <c r="X11" s="73"/>
      <c r="Y11" s="11"/>
      <c r="Z11" s="11"/>
      <c r="AA11" s="11"/>
      <c r="AB11" s="270"/>
    </row>
    <row r="12" spans="2:28" x14ac:dyDescent="0.35">
      <c r="E12" s="287" t="s">
        <v>464</v>
      </c>
      <c r="F12" s="287"/>
      <c r="G12" s="272">
        <f>G8</f>
        <v>7785</v>
      </c>
      <c r="H12" s="214">
        <v>0.7</v>
      </c>
      <c r="T12" s="214">
        <v>0.3</v>
      </c>
      <c r="AB12" s="271">
        <f>SUM(H12:AA12)</f>
        <v>1</v>
      </c>
    </row>
    <row r="13" spans="2:28" ht="52" customHeight="1" x14ac:dyDescent="0.35">
      <c r="E13" s="286" t="s">
        <v>463</v>
      </c>
      <c r="F13" s="286"/>
      <c r="G13" s="92">
        <f>G7</f>
        <v>71899</v>
      </c>
      <c r="H13" s="193">
        <f>'Staff Allocations'!F47</f>
        <v>5.6972624798711756E-2</v>
      </c>
      <c r="I13" s="193">
        <f>'Staff Allocations'!G47</f>
        <v>4.3800322061191624E-2</v>
      </c>
      <c r="J13" s="193">
        <f>'Staff Allocations'!H47</f>
        <v>0.11352657004830918</v>
      </c>
      <c r="K13" s="193">
        <f>'Staff Allocations'!I47</f>
        <v>0.15201288244766506</v>
      </c>
      <c r="L13" s="193">
        <f>'Staff Allocations'!J47</f>
        <v>3.542673107890499E-2</v>
      </c>
      <c r="M13" s="193">
        <f>'Staff Allocations'!K47</f>
        <v>3.2206119162640899E-2</v>
      </c>
      <c r="N13" s="193">
        <f>'Staff Allocations'!L47</f>
        <v>3.0595813204508857E-2</v>
      </c>
      <c r="O13" s="193">
        <f>'Staff Allocations'!M47</f>
        <v>9.6618357487922704E-2</v>
      </c>
      <c r="P13" s="193">
        <f>'Staff Allocations'!N47</f>
        <v>2.7053140096618359E-2</v>
      </c>
      <c r="Q13" s="193">
        <f>'Staff Allocations'!O47</f>
        <v>0.17423510466988729</v>
      </c>
      <c r="R13" s="193">
        <f>'Staff Allocations'!P47</f>
        <v>0.15974235104669887</v>
      </c>
      <c r="S13" s="193">
        <f>'Staff Allocations'!Q47</f>
        <v>3.639291465378422E-2</v>
      </c>
      <c r="T13" s="193">
        <f>'Staff Allocations'!R47</f>
        <v>4.1417069243156197E-2</v>
      </c>
      <c r="U13" s="193">
        <f>'Staff Allocations'!S47</f>
        <v>0</v>
      </c>
      <c r="V13" s="193">
        <f>'Staff Allocations'!T47</f>
        <v>0</v>
      </c>
      <c r="W13" s="193">
        <f>'Staff Allocations'!U47</f>
        <v>0</v>
      </c>
      <c r="X13" s="193">
        <f>'Staff Allocations'!V47</f>
        <v>0</v>
      </c>
      <c r="Y13" s="193">
        <f>'Staff Allocations'!W47</f>
        <v>0</v>
      </c>
      <c r="Z13" s="193">
        <f>'Staff Allocations'!X47</f>
        <v>0</v>
      </c>
      <c r="AA13" s="193">
        <f>'Staff Allocations'!Y47</f>
        <v>0</v>
      </c>
      <c r="AB13" s="271">
        <f>SUM(H13:AA13)</f>
        <v>1</v>
      </c>
    </row>
  </sheetData>
  <mergeCells count="6">
    <mergeCell ref="E13:F13"/>
    <mergeCell ref="B4:O4"/>
    <mergeCell ref="B6:O6"/>
    <mergeCell ref="B7:F7"/>
    <mergeCell ref="B8:F8"/>
    <mergeCell ref="E12:F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3297" r:id="rId3" name=" 12">
              <controlPr defaultSize="0" print="0" uiObject="1" autoLine="0" autoPict="0">
                <anchor moveWithCells="1" sizeWithCells="1">
                  <from>
                    <xdr:col>9</xdr:col>
                    <xdr:colOff>0</xdr:colOff>
                    <xdr:row>10</xdr:row>
                    <xdr:rowOff>0</xdr:rowOff>
                  </from>
                  <to>
                    <xdr:col>10</xdr:col>
                    <xdr:colOff>158750</xdr:colOff>
                    <xdr:row>11</xdr:row>
                    <xdr:rowOff>25400</xdr:rowOff>
                  </to>
                </anchor>
              </controlPr>
            </control>
          </mc:Choice>
        </mc:AlternateContent>
        <mc:AlternateContent xmlns:mc="http://schemas.openxmlformats.org/markup-compatibility/2006">
          <mc:Choice Requires="x14">
            <control shapeId="183298" r:id="rId4" name="Drop Down 2">
              <controlPr defaultSize="0" print="0" uiObject="1" autoLine="0" autoPict="0">
                <anchor moveWithCells="1" sizeWithCells="1">
                  <from>
                    <xdr:col>10</xdr:col>
                    <xdr:colOff>0</xdr:colOff>
                    <xdr:row>10</xdr:row>
                    <xdr:rowOff>0</xdr:rowOff>
                  </from>
                  <to>
                    <xdr:col>11</xdr:col>
                    <xdr:colOff>158750</xdr:colOff>
                    <xdr:row>11</xdr:row>
                    <xdr:rowOff>25400</xdr:rowOff>
                  </to>
                </anchor>
              </controlPr>
            </control>
          </mc:Choice>
        </mc:AlternateContent>
        <mc:AlternateContent xmlns:mc="http://schemas.openxmlformats.org/markup-compatibility/2006">
          <mc:Choice Requires="x14">
            <control shapeId="183299" r:id="rId5" name="Drop Down 3">
              <controlPr defaultSize="0" print="0" uiObject="1" autoLine="0" autoPict="0">
                <anchor moveWithCells="1" sizeWithCells="1">
                  <from>
                    <xdr:col>11</xdr:col>
                    <xdr:colOff>0</xdr:colOff>
                    <xdr:row>10</xdr:row>
                    <xdr:rowOff>0</xdr:rowOff>
                  </from>
                  <to>
                    <xdr:col>12</xdr:col>
                    <xdr:colOff>158750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3" id="{501212DF-F123-4102-9189-4A7A29F1A588}">
            <xm:f>'\\192.168.100.2\Personal Data\Users\smukherjee\Dropbox\EGPAF\EA 2018\Kenya\[Expenditure Analysis - Revised_Timiza.xlsx]Metadata and Error Checks'!#REF!="x"</xm:f>
            <x14:dxf>
              <fill>
                <patternFill>
                  <bgColor theme="5" tint="0.39994506668294322"/>
                </patternFill>
              </fill>
            </x14:dxf>
          </x14:cfRule>
          <xm:sqref>W10</xm:sqref>
        </x14:conditionalFormatting>
        <x14:conditionalFormatting xmlns:xm="http://schemas.microsoft.com/office/excel/2006/main">
          <x14:cfRule type="expression" priority="51" id="{5234218D-5A66-46FD-B910-1FA3E64E1B23}">
            <xm:f>'\\192.168.100.2\Personal Data\Users\smukherjee\Dropbox\EGPAF\EA 2018\Kenya\[Expenditure Analysis - Revised_Timiza.xlsx]Metadata and Error Checks'!#REF!="x"</xm:f>
            <x14:dxf>
              <fill>
                <patternFill>
                  <bgColor theme="5" tint="0.39994506668294322"/>
                </patternFill>
              </fill>
            </x14:dxf>
          </x14:cfRule>
          <x14:cfRule type="expression" priority="52" id="{4645492D-BBB2-4C7F-823E-1F0BE360D690}">
            <xm:f>'\\192.168.100.2\Personal Data\Users\smukherjee\Dropbox\EGPAF\EA 2018\Kenya\[Expenditure Analysis - Revised_Timiza.xlsx]Metadata and Error Checks'!#REF!="x"</xm:f>
            <x14:dxf>
              <fill>
                <patternFill>
                  <bgColor theme="5" tint="0.39994506668294322"/>
                </patternFill>
              </fill>
            </x14:dxf>
          </x14:cfRule>
          <xm:sqref>V11</xm:sqref>
        </x14:conditionalFormatting>
        <x14:conditionalFormatting xmlns:xm="http://schemas.microsoft.com/office/excel/2006/main">
          <x14:cfRule type="expression" priority="42" id="{F0F90055-9F87-4393-8575-6915CA770E0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50" id="{53F0427B-3412-4B31-8940-A4C1165E6D0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I11</xm:sqref>
        </x14:conditionalFormatting>
        <x14:conditionalFormatting xmlns:xm="http://schemas.microsoft.com/office/excel/2006/main">
          <x14:cfRule type="expression" priority="40" id="{247F3DE8-C39D-422D-9BCD-923DC851B87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9" id="{25FC028D-CE14-44F4-9D4D-EE6B29FAD5B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J11</xm:sqref>
        </x14:conditionalFormatting>
        <x14:conditionalFormatting xmlns:xm="http://schemas.microsoft.com/office/excel/2006/main">
          <x14:cfRule type="expression" priority="38" id="{8711D718-CB80-494F-B606-B6086AC9C91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8" id="{7D633E70-5F3F-4280-9DDA-CF13484FAE7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K11</xm:sqref>
        </x14:conditionalFormatting>
        <x14:conditionalFormatting xmlns:xm="http://schemas.microsoft.com/office/excel/2006/main">
          <x14:cfRule type="expression" priority="36" id="{588B5721-9C2F-430B-B85D-B3D01589609A}">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7" id="{495609B5-7294-426D-AAD6-D9A6FC787C84}">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M11</xm:sqref>
        </x14:conditionalFormatting>
        <x14:conditionalFormatting xmlns:xm="http://schemas.microsoft.com/office/excel/2006/main">
          <x14:cfRule type="expression" priority="34" id="{3B8F9494-B7C0-481D-A0CF-FD299FA0CDF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6" id="{D2A26D5B-065B-471B-A7AD-E44EEFBAFDC8}">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N11</xm:sqref>
        </x14:conditionalFormatting>
        <x14:conditionalFormatting xmlns:xm="http://schemas.microsoft.com/office/excel/2006/main">
          <x14:cfRule type="expression" priority="32" id="{6105FA83-3A07-440C-AB24-250BA6113124}">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5" id="{E9F5FCA5-B463-4E55-A109-9EEE6AC40B8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P11</xm:sqref>
        </x14:conditionalFormatting>
        <x14:conditionalFormatting xmlns:xm="http://schemas.microsoft.com/office/excel/2006/main">
          <x14:cfRule type="expression" priority="30" id="{EF910878-D224-4B2B-B78B-F929AEDBE61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4" id="{59546DD3-31CD-4276-897A-1FABAD043DC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S11</xm:sqref>
        </x14:conditionalFormatting>
        <x14:conditionalFormatting xmlns:xm="http://schemas.microsoft.com/office/excel/2006/main">
          <x14:cfRule type="expression" priority="43" id="{CAAA6960-BD84-4305-AC14-DD9175CEC5E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I10</xm:sqref>
        </x14:conditionalFormatting>
        <x14:conditionalFormatting xmlns:xm="http://schemas.microsoft.com/office/excel/2006/main">
          <x14:cfRule type="expression" priority="41" id="{D9F015BC-035B-4146-AB4A-EF72EAB44643}">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J10</xm:sqref>
        </x14:conditionalFormatting>
        <x14:conditionalFormatting xmlns:xm="http://schemas.microsoft.com/office/excel/2006/main">
          <x14:cfRule type="expression" priority="39" id="{225A925D-0B24-4EE0-AB52-11DF0AACC57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K10:L10</xm:sqref>
        </x14:conditionalFormatting>
        <x14:conditionalFormatting xmlns:xm="http://schemas.microsoft.com/office/excel/2006/main">
          <x14:cfRule type="expression" priority="37" id="{EA6AAA6B-DFB4-4BD2-A758-ECCA1C7D2DC5}">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M10</xm:sqref>
        </x14:conditionalFormatting>
        <x14:conditionalFormatting xmlns:xm="http://schemas.microsoft.com/office/excel/2006/main">
          <x14:cfRule type="expression" priority="35" id="{3341A0E1-9296-4EAE-8304-4E17DFA0E66E}">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N10</xm:sqref>
        </x14:conditionalFormatting>
        <x14:conditionalFormatting xmlns:xm="http://schemas.microsoft.com/office/excel/2006/main">
          <x14:cfRule type="expression" priority="33" id="{C9A70170-E039-4D36-B0FA-0CC9AC9260F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P10</xm:sqref>
        </x14:conditionalFormatting>
        <x14:conditionalFormatting xmlns:xm="http://schemas.microsoft.com/office/excel/2006/main">
          <x14:cfRule type="expression" priority="31" id="{79A75AB1-28B1-4738-A349-7A2AB0DA0E6F}">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S10</xm:sqref>
        </x14:conditionalFormatting>
        <x14:conditionalFormatting xmlns:xm="http://schemas.microsoft.com/office/excel/2006/main">
          <x14:cfRule type="expression" priority="26" id="{60540052-B19D-494C-9C51-8104A750CD7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T10</xm:sqref>
        </x14:conditionalFormatting>
        <x14:conditionalFormatting xmlns:xm="http://schemas.microsoft.com/office/excel/2006/main">
          <x14:cfRule type="expression" priority="28" id="{01C951E4-2316-44D9-B8BF-2B85266C190C}">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9" id="{9BD4D58C-2828-4DB6-BA3F-6ACE2CF22CFE}">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L11</xm:sqref>
        </x14:conditionalFormatting>
        <x14:conditionalFormatting xmlns:xm="http://schemas.microsoft.com/office/excel/2006/main">
          <x14:cfRule type="expression" priority="25" id="{CF817442-0D65-416E-B208-C11CA85B73FE}">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7" id="{50571F3C-69E6-4F81-A718-EE915641AA2C}">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T11</xm:sqref>
        </x14:conditionalFormatting>
        <x14:conditionalFormatting xmlns:xm="http://schemas.microsoft.com/office/excel/2006/main">
          <x14:cfRule type="expression" priority="24" id="{6039FA32-645E-4930-9394-D6D534323BBC}">
            <xm:f>'\\192.168.100.2\Personal Data\Users\smukherjee\Dropbox\EGPAF\EA 2018\Kenya\[Expenditure Analysis - Revised_Timiza.xlsx]Metadata and Error Checks'!#REF!="x"</xm:f>
            <x14:dxf>
              <fill>
                <patternFill>
                  <bgColor theme="5" tint="0.39994506668294322"/>
                </patternFill>
              </fill>
            </x14:dxf>
          </x14:cfRule>
          <xm:sqref>U10</xm:sqref>
        </x14:conditionalFormatting>
        <x14:conditionalFormatting xmlns:xm="http://schemas.microsoft.com/office/excel/2006/main">
          <x14:cfRule type="expression" priority="22" id="{3362579F-F4CE-41B7-946A-61A2F43FD7DA}">
            <xm:f>'\\192.168.100.2\Personal Data\Users\smukherjee\Dropbox\EGPAF\EA 2018\Kenya\[Expenditure Analysis - Revised_Timiza.xlsx]Metadata and Error Checks'!#REF!="x"</xm:f>
            <x14:dxf>
              <fill>
                <patternFill>
                  <bgColor theme="5" tint="0.39994506668294322"/>
                </patternFill>
              </fill>
            </x14:dxf>
          </x14:cfRule>
          <x14:cfRule type="expression" priority="23" id="{5CC0CACD-7360-4087-8846-AB9631840F98}">
            <xm:f>'\\192.168.100.2\Personal Data\Users\smukherjee\Dropbox\EGPAF\EA 2018\Kenya\[Expenditure Analysis - Revised_Timiza.xlsx]Metadata and Error Checks'!#REF!="x"</xm:f>
            <x14:dxf>
              <fill>
                <patternFill>
                  <bgColor theme="5" tint="0.39994506668294322"/>
                </patternFill>
              </fill>
            </x14:dxf>
          </x14:cfRule>
          <xm:sqref>U11</xm:sqref>
        </x14:conditionalFormatting>
        <x14:conditionalFormatting xmlns:xm="http://schemas.microsoft.com/office/excel/2006/main">
          <x14:cfRule type="expression" priority="19" id="{ABA5DC2A-3023-4170-B0DE-DDC3408FC7F3}">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1" id="{EBAC699F-1570-47C0-90C6-F76F787DD479}">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Q11</xm:sqref>
        </x14:conditionalFormatting>
        <x14:conditionalFormatting xmlns:xm="http://schemas.microsoft.com/office/excel/2006/main">
          <x14:cfRule type="expression" priority="20" id="{98CA4DD3-9C85-4FB7-A2A7-DD048565577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Q10</xm:sqref>
        </x14:conditionalFormatting>
        <x14:conditionalFormatting xmlns:xm="http://schemas.microsoft.com/office/excel/2006/main">
          <x14:cfRule type="expression" priority="18" id="{9518E59D-3C13-4976-9FA9-7577EC08CE0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R10</xm:sqref>
        </x14:conditionalFormatting>
        <x14:conditionalFormatting xmlns:xm="http://schemas.microsoft.com/office/excel/2006/main">
          <x14:cfRule type="expression" priority="16" id="{E99271B4-227D-4C63-9217-872F5962BF51}">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17" id="{1C7AA76A-5943-4EC9-828A-B4147D9974F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R11</xm:sqref>
        </x14:conditionalFormatting>
        <x14:conditionalFormatting xmlns:xm="http://schemas.microsoft.com/office/excel/2006/main">
          <x14:cfRule type="expression" priority="12" id="{1B9166D3-3BC5-4379-9883-E14B4D220BB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15" id="{89F79636-538F-4DFD-B350-8090C2ADE3E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N11</xm:sqref>
        </x14:conditionalFormatting>
        <x14:conditionalFormatting xmlns:xm="http://schemas.microsoft.com/office/excel/2006/main">
          <x14:cfRule type="expression" priority="14" id="{E18776F0-2504-462D-8B59-F748DEC20120}">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M10</xm:sqref>
        </x14:conditionalFormatting>
        <x14:conditionalFormatting xmlns:xm="http://schemas.microsoft.com/office/excel/2006/main">
          <x14:cfRule type="expression" priority="13" id="{291D8C27-CE4F-4817-90E1-0AA895CD19B7}">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N10</xm:sqref>
        </x14:conditionalFormatting>
        <x14:conditionalFormatting xmlns:xm="http://schemas.microsoft.com/office/excel/2006/main">
          <x14:cfRule type="expression" priority="10" id="{EEA6626D-5E85-4E2A-BD35-020AB71A2F85}">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11" id="{E64C42D6-BA74-465F-AC7F-BAB5B15ABD1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M11</xm:sqref>
        </x14:conditionalFormatting>
        <x14:conditionalFormatting xmlns:xm="http://schemas.microsoft.com/office/excel/2006/main">
          <x14:cfRule type="expression" priority="9" id="{5DEB93F8-64D4-40BB-8A52-CEF95E891217}">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V10</xm:sqref>
        </x14:conditionalFormatting>
        <x14:conditionalFormatting xmlns:xm="http://schemas.microsoft.com/office/excel/2006/main">
          <x14:cfRule type="expression" priority="7" id="{C1232F76-FCF4-44BC-A173-29C57C8127E1}">
            <xm:f>'\\192.168.100.2\Personal Data\Users\smukherjee\Dropbox\EGPAF\EA 2018\Kenya\[Expenditure Analysis - Revised_Timiza.xlsx]Metadata and Error Checks'!#REF!="x"</xm:f>
            <x14:dxf>
              <fill>
                <patternFill>
                  <bgColor theme="5" tint="0.39994506668294322"/>
                </patternFill>
              </fill>
            </x14:dxf>
          </x14:cfRule>
          <x14:cfRule type="expression" priority="8" id="{BB0FE081-6F07-4904-A180-A28A63E70ACD}">
            <xm:f>'\\192.168.100.2\Personal Data\Users\smukherjee\Dropbox\EGPAF\EA 2018\Kenya\[Expenditure Analysis - Revised_Timiza.xlsx]Metadata and Error Checks'!#REF!="x"</xm:f>
            <x14:dxf>
              <fill>
                <patternFill>
                  <bgColor theme="5" tint="0.39994506668294322"/>
                </patternFill>
              </fill>
            </x14:dxf>
          </x14:cfRule>
          <xm:sqref>W11</xm:sqref>
        </x14:conditionalFormatting>
        <x14:conditionalFormatting xmlns:xm="http://schemas.microsoft.com/office/excel/2006/main">
          <x14:cfRule type="expression" priority="2" id="{FAFAEF8A-E6F5-43C1-BA20-DF9DCC1F5EE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O10</xm:sqref>
        </x14:conditionalFormatting>
        <x14:conditionalFormatting xmlns:xm="http://schemas.microsoft.com/office/excel/2006/main">
          <x14:cfRule type="expression" priority="4" id="{3B722776-E77A-4D23-99BF-284713C24F3F}">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6" id="{48BD9B47-FF27-41A9-8FDD-60C84BD50B4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O11</xm:sqref>
        </x14:conditionalFormatting>
        <x14:conditionalFormatting xmlns:xm="http://schemas.microsoft.com/office/excel/2006/main">
          <x14:cfRule type="expression" priority="5" id="{BCA9EFE6-5AE1-494A-A446-A1F1ACBD2D09}">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O10</xm:sqref>
        </x14:conditionalFormatting>
        <x14:conditionalFormatting xmlns:xm="http://schemas.microsoft.com/office/excel/2006/main">
          <x14:cfRule type="expression" priority="1" id="{CB99AE03-8F2F-499A-977B-14562129BB7A}">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3" id="{8F319AEE-2C92-47D3-93E2-0C08A2AB9FAE}">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0F24B10-4FE7-44D6-A2FD-1E07C5755B16}">
          <x14:formula1>
            <xm:f>Lists!$B$2:$B$49</xm:f>
          </x14:formula1>
          <xm:sqref>H10:Z10</xm:sqref>
        </x14:dataValidation>
        <x14:dataValidation type="list" allowBlank="1" showInputMessage="1" showErrorMessage="1" xr:uid="{63FD8CD2-A6D6-478F-81D4-64D7DBCD219B}">
          <x14:formula1>
            <xm:f>Lists!$D$3:$D$29</xm:f>
          </x14:formula1>
          <xm:sqref>H11:Z11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1F1F-5972-49E3-A9B2-AC06653A7687}">
  <dimension ref="B2:Z12"/>
  <sheetViews>
    <sheetView showGridLines="0" topLeftCell="A8" workbookViewId="0">
      <selection activeCell="C9" sqref="C9"/>
    </sheetView>
  </sheetViews>
  <sheetFormatPr defaultRowHeight="14.5" x14ac:dyDescent="0.35"/>
  <cols>
    <col min="3" max="3" width="16.453125" customWidth="1"/>
    <col min="5" max="5" width="11.08984375" bestFit="1" customWidth="1"/>
    <col min="6" max="14" width="11.6328125" bestFit="1" customWidth="1"/>
    <col min="15" max="25" width="12.54296875" bestFit="1" customWidth="1"/>
  </cols>
  <sheetData>
    <row r="2" spans="2:26" ht="15" thickBot="1" x14ac:dyDescent="0.4">
      <c r="C2" s="297" t="s">
        <v>465</v>
      </c>
    </row>
    <row r="3" spans="2:26" ht="27" customHeight="1" thickTop="1" thickBot="1" x14ac:dyDescent="0.4">
      <c r="C3" s="343" t="s">
        <v>468</v>
      </c>
      <c r="D3" s="344"/>
      <c r="E3" s="344"/>
      <c r="F3" s="344"/>
      <c r="G3" s="344"/>
      <c r="H3" s="344"/>
      <c r="I3" s="344"/>
      <c r="J3" s="344"/>
      <c r="K3" s="344"/>
      <c r="L3" s="344"/>
      <c r="M3" s="344"/>
      <c r="N3" s="344"/>
      <c r="O3" s="344"/>
      <c r="P3" s="344"/>
      <c r="Q3" s="345"/>
      <c r="R3" s="176"/>
      <c r="S3" s="176"/>
      <c r="T3" s="176"/>
      <c r="U3" s="176"/>
      <c r="V3" s="176"/>
      <c r="W3" s="176"/>
      <c r="X3" s="176"/>
      <c r="Y3" s="176"/>
    </row>
    <row r="4" spans="2:26" ht="31.5" customHeight="1" thickTop="1" thickBot="1" x14ac:dyDescent="0.4">
      <c r="C4" s="298" t="s">
        <v>466</v>
      </c>
      <c r="D4" s="273"/>
      <c r="E4" s="273"/>
      <c r="F4" s="273"/>
      <c r="G4" s="273"/>
      <c r="H4" s="273"/>
      <c r="I4" s="273"/>
      <c r="J4" s="273"/>
      <c r="K4" s="273"/>
      <c r="L4" s="273"/>
      <c r="M4" s="273"/>
      <c r="N4" s="273"/>
      <c r="O4" s="273"/>
      <c r="P4" s="273"/>
      <c r="Q4" s="273"/>
      <c r="R4" s="176"/>
      <c r="S4" s="176"/>
      <c r="T4" s="176"/>
      <c r="U4" s="176"/>
      <c r="V4" s="176"/>
      <c r="W4" s="176"/>
      <c r="X4" s="176"/>
      <c r="Y4" s="176"/>
    </row>
    <row r="5" spans="2:26" ht="46.5" customHeight="1" thickTop="1" thickBot="1" x14ac:dyDescent="0.4">
      <c r="C5" s="343" t="s">
        <v>469</v>
      </c>
      <c r="D5" s="344"/>
      <c r="E5" s="344"/>
      <c r="F5" s="344"/>
      <c r="G5" s="344"/>
      <c r="H5" s="344"/>
      <c r="I5" s="344"/>
      <c r="J5" s="344"/>
      <c r="K5" s="344"/>
      <c r="L5" s="344"/>
      <c r="M5" s="344"/>
      <c r="N5" s="344"/>
      <c r="O5" s="344"/>
      <c r="P5" s="344"/>
      <c r="Q5" s="345"/>
      <c r="R5" s="176"/>
      <c r="S5" s="176"/>
      <c r="T5" s="176"/>
      <c r="U5" s="176"/>
      <c r="V5" s="176"/>
      <c r="W5" s="176"/>
      <c r="X5" s="176"/>
      <c r="Y5" s="176"/>
    </row>
    <row r="6" spans="2:26" ht="15.5" thickTop="1" thickBot="1" x14ac:dyDescent="0.4">
      <c r="F6" s="346" t="s">
        <v>7</v>
      </c>
      <c r="G6" s="346" t="s">
        <v>0</v>
      </c>
      <c r="H6" s="346" t="s">
        <v>1</v>
      </c>
      <c r="I6" s="346" t="s">
        <v>2</v>
      </c>
      <c r="J6" s="346" t="s">
        <v>411</v>
      </c>
      <c r="K6" s="346" t="s">
        <v>4</v>
      </c>
      <c r="L6" s="346" t="s">
        <v>412</v>
      </c>
      <c r="M6" s="346" t="s">
        <v>6</v>
      </c>
      <c r="N6" s="346" t="s">
        <v>28</v>
      </c>
      <c r="O6" s="346" t="s">
        <v>29</v>
      </c>
      <c r="P6" s="346" t="s">
        <v>30</v>
      </c>
      <c r="Q6" s="346" t="s">
        <v>31</v>
      </c>
      <c r="R6" s="268" t="s">
        <v>32</v>
      </c>
      <c r="S6" s="268" t="s">
        <v>33</v>
      </c>
      <c r="T6" s="268" t="s">
        <v>303</v>
      </c>
      <c r="U6" s="268" t="s">
        <v>35</v>
      </c>
      <c r="V6" s="268" t="s">
        <v>413</v>
      </c>
      <c r="W6" s="268" t="s">
        <v>37</v>
      </c>
      <c r="X6" s="269" t="s">
        <v>38</v>
      </c>
      <c r="Y6" s="269" t="s">
        <v>39</v>
      </c>
      <c r="Z6" s="270" t="s">
        <v>208</v>
      </c>
    </row>
    <row r="7" spans="2:26" ht="91.5" thickBot="1" x14ac:dyDescent="0.4">
      <c r="F7" s="2" t="s">
        <v>8</v>
      </c>
      <c r="G7" s="106" t="s">
        <v>314</v>
      </c>
      <c r="H7" s="106" t="s">
        <v>315</v>
      </c>
      <c r="I7" s="106" t="s">
        <v>316</v>
      </c>
      <c r="J7" s="106" t="s">
        <v>318</v>
      </c>
      <c r="K7" s="106" t="s">
        <v>317</v>
      </c>
      <c r="L7" s="106" t="s">
        <v>415</v>
      </c>
      <c r="M7" s="106" t="s">
        <v>405</v>
      </c>
      <c r="N7" s="106" t="s">
        <v>319</v>
      </c>
      <c r="O7" s="106" t="s">
        <v>320</v>
      </c>
      <c r="P7" s="106" t="s">
        <v>416</v>
      </c>
      <c r="Q7" s="106" t="s">
        <v>409</v>
      </c>
      <c r="R7" s="106" t="s">
        <v>435</v>
      </c>
      <c r="S7" s="106"/>
      <c r="T7" s="106"/>
      <c r="U7" s="106"/>
      <c r="V7" s="106"/>
      <c r="W7" s="106"/>
      <c r="X7" s="106"/>
      <c r="Y7" s="106"/>
      <c r="Z7" s="270"/>
    </row>
    <row r="8" spans="2:26" ht="52.5" thickBot="1" x14ac:dyDescent="0.4">
      <c r="F8" s="12" t="s">
        <v>8</v>
      </c>
      <c r="G8" s="107" t="s">
        <v>41</v>
      </c>
      <c r="H8" s="107" t="s">
        <v>48</v>
      </c>
      <c r="I8" s="107" t="s">
        <v>41</v>
      </c>
      <c r="J8" s="107" t="s">
        <v>41</v>
      </c>
      <c r="K8" s="107" t="s">
        <v>47</v>
      </c>
      <c r="L8" s="107" t="s">
        <v>49</v>
      </c>
      <c r="M8" s="107" t="s">
        <v>51</v>
      </c>
      <c r="N8" s="107" t="s">
        <v>50</v>
      </c>
      <c r="O8" s="107" t="s">
        <v>49</v>
      </c>
      <c r="P8" s="107" t="s">
        <v>57</v>
      </c>
      <c r="Q8" s="107" t="s">
        <v>59</v>
      </c>
      <c r="R8" s="129" t="s">
        <v>80</v>
      </c>
      <c r="S8" s="129"/>
      <c r="T8" s="107"/>
      <c r="U8" s="129"/>
      <c r="V8" s="72"/>
      <c r="W8" s="12"/>
      <c r="X8" s="12"/>
      <c r="Y8" s="12"/>
      <c r="Z8" s="270"/>
    </row>
    <row r="9" spans="2:26" ht="65.5" thickBot="1" x14ac:dyDescent="0.4">
      <c r="F9" s="347" t="s">
        <v>91</v>
      </c>
      <c r="G9" s="109" t="s">
        <v>90</v>
      </c>
      <c r="H9" s="348" t="s">
        <v>91</v>
      </c>
      <c r="I9" s="109" t="s">
        <v>91</v>
      </c>
      <c r="J9" s="109" t="s">
        <v>107</v>
      </c>
      <c r="K9" s="109" t="s">
        <v>92</v>
      </c>
      <c r="L9" s="348" t="s">
        <v>105</v>
      </c>
      <c r="M9" s="348" t="s">
        <v>91</v>
      </c>
      <c r="N9" s="109" t="s">
        <v>91</v>
      </c>
      <c r="O9" s="348" t="s">
        <v>91</v>
      </c>
      <c r="P9" s="109" t="s">
        <v>98</v>
      </c>
      <c r="Q9" s="109" t="s">
        <v>91</v>
      </c>
      <c r="R9" s="349" t="s">
        <v>91</v>
      </c>
      <c r="S9" s="349"/>
      <c r="T9" s="349"/>
      <c r="U9" s="349"/>
      <c r="V9" s="350"/>
      <c r="W9" s="347"/>
      <c r="X9" s="347"/>
      <c r="Y9" s="347"/>
      <c r="Z9" s="270"/>
    </row>
    <row r="10" spans="2:26" ht="24" customHeight="1" thickTop="1" thickBot="1" x14ac:dyDescent="0.4">
      <c r="B10" s="351" t="s">
        <v>467</v>
      </c>
      <c r="C10" s="352"/>
      <c r="D10" s="352"/>
      <c r="E10" s="353">
        <f>9685</f>
        <v>9685</v>
      </c>
      <c r="F10" s="325"/>
      <c r="G10" s="325"/>
      <c r="H10" s="325"/>
      <c r="I10" s="354">
        <v>1</v>
      </c>
      <c r="J10" s="325"/>
      <c r="K10" s="325"/>
      <c r="L10" s="325"/>
      <c r="M10" s="325"/>
      <c r="N10" s="325"/>
      <c r="O10" s="325"/>
      <c r="P10" s="325"/>
      <c r="Q10" s="325"/>
      <c r="R10" s="325"/>
      <c r="S10" s="325"/>
      <c r="T10" s="325"/>
      <c r="U10" s="325"/>
      <c r="V10" s="325"/>
      <c r="W10" s="325"/>
      <c r="X10" s="325"/>
      <c r="Y10" s="326"/>
    </row>
    <row r="11" spans="2:26" ht="48.5" customHeight="1" thickBot="1" x14ac:dyDescent="0.4">
      <c r="B11" s="355" t="s">
        <v>471</v>
      </c>
      <c r="C11" s="356"/>
      <c r="D11" s="356"/>
      <c r="E11" s="86">
        <f>45000*2</f>
        <v>90000</v>
      </c>
      <c r="F11" s="16">
        <f>50%</f>
        <v>0.5</v>
      </c>
      <c r="G11" s="16">
        <f>50%*'Staff Allocations'!G54</f>
        <v>4.4719642242862061E-2</v>
      </c>
      <c r="H11" s="16">
        <f>50%*'Staff Allocations'!H54</f>
        <v>0.20209838321293433</v>
      </c>
      <c r="I11" s="16">
        <f>50%*'Staff Allocations'!I54</f>
        <v>0</v>
      </c>
      <c r="J11" s="16">
        <f>50%*'Staff Allocations'!J54</f>
        <v>4.1279669762641906E-2</v>
      </c>
      <c r="K11" s="16">
        <f>50%*'Staff Allocations'!K54</f>
        <v>4.7012957229675502E-2</v>
      </c>
      <c r="L11" s="16">
        <f>50%*'Staff Allocations'!L54</f>
        <v>0</v>
      </c>
      <c r="M11" s="16">
        <f>50%*'Staff Allocations'!M54</f>
        <v>0</v>
      </c>
      <c r="N11" s="16">
        <f>50%*'Staff Allocations'!N54</f>
        <v>4.8159614723082222E-2</v>
      </c>
      <c r="O11" s="16">
        <f>50%*'Staff Allocations'!O54</f>
        <v>0</v>
      </c>
      <c r="P11" s="16">
        <f>50%*'Staff Allocations'!P54</f>
        <v>0</v>
      </c>
      <c r="Q11" s="16">
        <f>50%*'Staff Allocations'!Q54</f>
        <v>4.2999656002751976E-2</v>
      </c>
      <c r="R11" s="16">
        <f>50%*'Staff Allocations'!R54</f>
        <v>7.3730076826052066E-2</v>
      </c>
      <c r="S11" s="16">
        <f>50%*'Staff Allocations'!S54</f>
        <v>0</v>
      </c>
      <c r="T11" s="16">
        <f>50%*'Staff Allocations'!T54</f>
        <v>0</v>
      </c>
      <c r="U11" s="16">
        <f>50%*'Staff Allocations'!U54</f>
        <v>0</v>
      </c>
      <c r="V11" s="16">
        <f>50%*'Staff Allocations'!V54</f>
        <v>0</v>
      </c>
      <c r="W11" s="16">
        <f>50%*'Staff Allocations'!W54</f>
        <v>0</v>
      </c>
      <c r="X11" s="16">
        <f>50%*'Staff Allocations'!X54</f>
        <v>0</v>
      </c>
      <c r="Y11" s="17">
        <f>50%*'Staff Allocations'!Y54</f>
        <v>0</v>
      </c>
    </row>
    <row r="12" spans="2:26" ht="15" thickTop="1" x14ac:dyDescent="0.35"/>
  </sheetData>
  <mergeCells count="4">
    <mergeCell ref="C3:Q3"/>
    <mergeCell ref="B10:D10"/>
    <mergeCell ref="C5:Q5"/>
    <mergeCell ref="B11:D11"/>
  </mergeCell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84321" r:id="rId4" name=" 12">
              <controlPr defaultSize="0" print="0" uiObject="1" autoLine="0" autoPict="0">
                <anchor moveWithCells="1" sizeWithCells="1">
                  <from>
                    <xdr:col>7</xdr:col>
                    <xdr:colOff>0</xdr:colOff>
                    <xdr:row>8</xdr:row>
                    <xdr:rowOff>0</xdr:rowOff>
                  </from>
                  <to>
                    <xdr:col>8</xdr:col>
                    <xdr:colOff>158750</xdr:colOff>
                    <xdr:row>9</xdr:row>
                    <xdr:rowOff>0</xdr:rowOff>
                  </to>
                </anchor>
              </controlPr>
            </control>
          </mc:Choice>
        </mc:AlternateContent>
        <mc:AlternateContent xmlns:mc="http://schemas.openxmlformats.org/markup-compatibility/2006">
          <mc:Choice Requires="x14">
            <control shapeId="184322" r:id="rId5" name="Drop Down 2">
              <controlPr defaultSize="0" print="0" uiObject="1" autoLine="0" autoPict="0">
                <anchor moveWithCells="1" sizeWithCells="1">
                  <from>
                    <xdr:col>8</xdr:col>
                    <xdr:colOff>0</xdr:colOff>
                    <xdr:row>8</xdr:row>
                    <xdr:rowOff>0</xdr:rowOff>
                  </from>
                  <to>
                    <xdr:col>9</xdr:col>
                    <xdr:colOff>158750</xdr:colOff>
                    <xdr:row>9</xdr:row>
                    <xdr:rowOff>0</xdr:rowOff>
                  </to>
                </anchor>
              </controlPr>
            </control>
          </mc:Choice>
        </mc:AlternateContent>
        <mc:AlternateContent xmlns:mc="http://schemas.openxmlformats.org/markup-compatibility/2006">
          <mc:Choice Requires="x14">
            <control shapeId="184323" r:id="rId6" name="Drop Down 3">
              <controlPr defaultSize="0" print="0" uiObject="1" autoLine="0" autoPict="0">
                <anchor moveWithCells="1" sizeWithCells="1">
                  <from>
                    <xdr:col>9</xdr:col>
                    <xdr:colOff>0</xdr:colOff>
                    <xdr:row>8</xdr:row>
                    <xdr:rowOff>0</xdr:rowOff>
                  </from>
                  <to>
                    <xdr:col>10</xdr:col>
                    <xdr:colOff>158750</xdr:colOff>
                    <xdr:row>9</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3" id="{AFA6488D-3C63-451C-8389-7B0B3212E820}">
            <xm:f>'\\192.168.100.2\Personal Data\Users\smukherjee\Dropbox\EGPAF\EA 2018\Kenya\[Expenditure Analysis - Revised_Timiza.xlsx]Metadata and Error Checks'!#REF!="x"</xm:f>
            <x14:dxf>
              <fill>
                <patternFill>
                  <bgColor theme="5" tint="0.39994506668294322"/>
                </patternFill>
              </fill>
            </x14:dxf>
          </x14:cfRule>
          <xm:sqref>U8</xm:sqref>
        </x14:conditionalFormatting>
        <x14:conditionalFormatting xmlns:xm="http://schemas.microsoft.com/office/excel/2006/main">
          <x14:cfRule type="expression" priority="51" id="{6686F524-51C6-493E-BAB6-5BD3D522D528}">
            <xm:f>'\\192.168.100.2\Personal Data\Users\smukherjee\Dropbox\EGPAF\EA 2018\Kenya\[Expenditure Analysis - Revised_Timiza.xlsx]Metadata and Error Checks'!#REF!="x"</xm:f>
            <x14:dxf>
              <fill>
                <patternFill>
                  <bgColor theme="5" tint="0.39994506668294322"/>
                </patternFill>
              </fill>
            </x14:dxf>
          </x14:cfRule>
          <x14:cfRule type="expression" priority="52" id="{1EEE4C44-9110-455F-861E-1092D650278D}">
            <xm:f>'\\192.168.100.2\Personal Data\Users\smukherjee\Dropbox\EGPAF\EA 2018\Kenya\[Expenditure Analysis - Revised_Timiza.xlsx]Metadata and Error Checks'!#REF!="x"</xm:f>
            <x14:dxf>
              <fill>
                <patternFill>
                  <bgColor theme="5" tint="0.39994506668294322"/>
                </patternFill>
              </fill>
            </x14:dxf>
          </x14:cfRule>
          <xm:sqref>T9</xm:sqref>
        </x14:conditionalFormatting>
        <x14:conditionalFormatting xmlns:xm="http://schemas.microsoft.com/office/excel/2006/main">
          <x14:cfRule type="expression" priority="42" id="{3B832614-0496-4F06-90D0-97BD1B4048F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50" id="{8BE34FE2-11F6-4D2B-9E61-71F151D4971F}">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G9</xm:sqref>
        </x14:conditionalFormatting>
        <x14:conditionalFormatting xmlns:xm="http://schemas.microsoft.com/office/excel/2006/main">
          <x14:cfRule type="expression" priority="40" id="{AD8C3997-5F98-419A-AD80-A4CB0AA6FAA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9" id="{7AFA70E6-5254-4F05-B61D-6B940AFBE78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H9</xm:sqref>
        </x14:conditionalFormatting>
        <x14:conditionalFormatting xmlns:xm="http://schemas.microsoft.com/office/excel/2006/main">
          <x14:cfRule type="expression" priority="38" id="{0539D432-D5A3-45CF-BE0F-AF9C759DB4E9}">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8" id="{9E9E8B7E-ACD3-4585-945F-C583BEBB01D0}">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I9</xm:sqref>
        </x14:conditionalFormatting>
        <x14:conditionalFormatting xmlns:xm="http://schemas.microsoft.com/office/excel/2006/main">
          <x14:cfRule type="expression" priority="36" id="{571E6D8C-6D22-49AB-8B7F-0C86D48EFFA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7" id="{E44261D5-C22D-4F11-AEC3-C1ADF1477197}">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K9</xm:sqref>
        </x14:conditionalFormatting>
        <x14:conditionalFormatting xmlns:xm="http://schemas.microsoft.com/office/excel/2006/main">
          <x14:cfRule type="expression" priority="34" id="{5540CEC3-0C72-4616-B9FE-A113EF25A65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6" id="{CF0255A3-FFE5-436E-A8F3-2D561C8A1559}">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L9</xm:sqref>
        </x14:conditionalFormatting>
        <x14:conditionalFormatting xmlns:xm="http://schemas.microsoft.com/office/excel/2006/main">
          <x14:cfRule type="expression" priority="32" id="{E0BE928E-D20E-4CD7-924A-DE794579F2BC}">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5" id="{642EA9ED-1856-4099-AD41-F9AF28D670F7}">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N9</xm:sqref>
        </x14:conditionalFormatting>
        <x14:conditionalFormatting xmlns:xm="http://schemas.microsoft.com/office/excel/2006/main">
          <x14:cfRule type="expression" priority="30" id="{F17B3B02-2435-4976-A72A-20D865BD7F9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4" id="{D3058AFF-FA49-4595-B5D9-6A0A293D13D3}">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Q9</xm:sqref>
        </x14:conditionalFormatting>
        <x14:conditionalFormatting xmlns:xm="http://schemas.microsoft.com/office/excel/2006/main">
          <x14:cfRule type="expression" priority="43" id="{F48EEC81-F5B4-498A-8557-11F931D2DBE1}">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G8</xm:sqref>
        </x14:conditionalFormatting>
        <x14:conditionalFormatting xmlns:xm="http://schemas.microsoft.com/office/excel/2006/main">
          <x14:cfRule type="expression" priority="41" id="{BE0795CB-C269-44C0-A84F-01908152D59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H8</xm:sqref>
        </x14:conditionalFormatting>
        <x14:conditionalFormatting xmlns:xm="http://schemas.microsoft.com/office/excel/2006/main">
          <x14:cfRule type="expression" priority="39" id="{0D06905B-F704-46AB-B431-F2B95A76853C}">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I8:J8</xm:sqref>
        </x14:conditionalFormatting>
        <x14:conditionalFormatting xmlns:xm="http://schemas.microsoft.com/office/excel/2006/main">
          <x14:cfRule type="expression" priority="37" id="{8BCA7903-99EE-4178-A0D2-1EE3A1D28AE9}">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K8</xm:sqref>
        </x14:conditionalFormatting>
        <x14:conditionalFormatting xmlns:xm="http://schemas.microsoft.com/office/excel/2006/main">
          <x14:cfRule type="expression" priority="35" id="{24F24385-FABB-4346-956C-D80749B5B0F1}">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L8</xm:sqref>
        </x14:conditionalFormatting>
        <x14:conditionalFormatting xmlns:xm="http://schemas.microsoft.com/office/excel/2006/main">
          <x14:cfRule type="expression" priority="33" id="{6BEA1D87-BBEF-4240-82D9-AEE2B9301408}">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N8</xm:sqref>
        </x14:conditionalFormatting>
        <x14:conditionalFormatting xmlns:xm="http://schemas.microsoft.com/office/excel/2006/main">
          <x14:cfRule type="expression" priority="31" id="{C0D79C72-0940-4C34-AE4F-0D07FFEDBA3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Q8</xm:sqref>
        </x14:conditionalFormatting>
        <x14:conditionalFormatting xmlns:xm="http://schemas.microsoft.com/office/excel/2006/main">
          <x14:cfRule type="expression" priority="26" id="{524D2B6D-01C4-4FDF-8385-20C586CAEF0A}">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R8</xm:sqref>
        </x14:conditionalFormatting>
        <x14:conditionalFormatting xmlns:xm="http://schemas.microsoft.com/office/excel/2006/main">
          <x14:cfRule type="expression" priority="28" id="{AB31293D-9965-49C2-BBE7-4EC9A62187E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9" id="{8B825956-D23C-4CD8-8B5A-B72B1F496F1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J9</xm:sqref>
        </x14:conditionalFormatting>
        <x14:conditionalFormatting xmlns:xm="http://schemas.microsoft.com/office/excel/2006/main">
          <x14:cfRule type="expression" priority="25" id="{B15CC58B-E4CB-464D-AE0B-04CB7973C8C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7" id="{5933BD92-27AF-440C-B21F-684B86DFA665}">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R9</xm:sqref>
        </x14:conditionalFormatting>
        <x14:conditionalFormatting xmlns:xm="http://schemas.microsoft.com/office/excel/2006/main">
          <x14:cfRule type="expression" priority="24" id="{7029254E-D9C0-4DE0-8003-FE3DE1D142B4}">
            <xm:f>'\\192.168.100.2\Personal Data\Users\smukherjee\Dropbox\EGPAF\EA 2018\Kenya\[Expenditure Analysis - Revised_Timiza.xlsx]Metadata and Error Checks'!#REF!="x"</xm:f>
            <x14:dxf>
              <fill>
                <patternFill>
                  <bgColor theme="5" tint="0.39994506668294322"/>
                </patternFill>
              </fill>
            </x14:dxf>
          </x14:cfRule>
          <xm:sqref>S8</xm:sqref>
        </x14:conditionalFormatting>
        <x14:conditionalFormatting xmlns:xm="http://schemas.microsoft.com/office/excel/2006/main">
          <x14:cfRule type="expression" priority="22" id="{7B927C6F-E453-475F-AA97-A25060AB2528}">
            <xm:f>'\\192.168.100.2\Personal Data\Users\smukherjee\Dropbox\EGPAF\EA 2018\Kenya\[Expenditure Analysis - Revised_Timiza.xlsx]Metadata and Error Checks'!#REF!="x"</xm:f>
            <x14:dxf>
              <fill>
                <patternFill>
                  <bgColor theme="5" tint="0.39994506668294322"/>
                </patternFill>
              </fill>
            </x14:dxf>
          </x14:cfRule>
          <x14:cfRule type="expression" priority="23" id="{61D28A5B-A003-4945-ACE6-8CF989E5BF3F}">
            <xm:f>'\\192.168.100.2\Personal Data\Users\smukherjee\Dropbox\EGPAF\EA 2018\Kenya\[Expenditure Analysis - Revised_Timiza.xlsx]Metadata and Error Checks'!#REF!="x"</xm:f>
            <x14:dxf>
              <fill>
                <patternFill>
                  <bgColor theme="5" tint="0.39994506668294322"/>
                </patternFill>
              </fill>
            </x14:dxf>
          </x14:cfRule>
          <xm:sqref>S9</xm:sqref>
        </x14:conditionalFormatting>
        <x14:conditionalFormatting xmlns:xm="http://schemas.microsoft.com/office/excel/2006/main">
          <x14:cfRule type="expression" priority="19" id="{9202B6BC-68A2-4541-B7D1-2AD3BF535DB7}">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1" id="{3594D534-ED44-4206-BC39-24856A84D1E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O9</xm:sqref>
        </x14:conditionalFormatting>
        <x14:conditionalFormatting xmlns:xm="http://schemas.microsoft.com/office/excel/2006/main">
          <x14:cfRule type="expression" priority="20" id="{4CF9965F-3F0B-4F5E-A479-10B2D33A72E8}">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O8</xm:sqref>
        </x14:conditionalFormatting>
        <x14:conditionalFormatting xmlns:xm="http://schemas.microsoft.com/office/excel/2006/main">
          <x14:cfRule type="expression" priority="18" id="{7D414631-FEC8-4E6A-8FA4-86C3A5D1D7F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P8</xm:sqref>
        </x14:conditionalFormatting>
        <x14:conditionalFormatting xmlns:xm="http://schemas.microsoft.com/office/excel/2006/main">
          <x14:cfRule type="expression" priority="16" id="{F5865A42-2647-44F7-AC9E-A9DED598B3C5}">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17" id="{48E0ACD0-483A-4F1F-AC01-3AF7F9EC59AE}">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P9</xm:sqref>
        </x14:conditionalFormatting>
        <x14:conditionalFormatting xmlns:xm="http://schemas.microsoft.com/office/excel/2006/main">
          <x14:cfRule type="expression" priority="12" id="{CAE92319-C853-4B7A-8CC8-5AD458A5DBC4}">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15" id="{4F34B14D-4EA3-41B7-9E45-FF40152E04D7}">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L9</xm:sqref>
        </x14:conditionalFormatting>
        <x14:conditionalFormatting xmlns:xm="http://schemas.microsoft.com/office/excel/2006/main">
          <x14:cfRule type="expression" priority="14" id="{F4FE4534-561B-4F24-825C-21571C00F0E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K8</xm:sqref>
        </x14:conditionalFormatting>
        <x14:conditionalFormatting xmlns:xm="http://schemas.microsoft.com/office/excel/2006/main">
          <x14:cfRule type="expression" priority="13" id="{77E901BA-35C0-4DC3-BEF3-A2E2B3961100}">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L8</xm:sqref>
        </x14:conditionalFormatting>
        <x14:conditionalFormatting xmlns:xm="http://schemas.microsoft.com/office/excel/2006/main">
          <x14:cfRule type="expression" priority="10" id="{A2F944AF-0452-4398-883D-D3D329554AB0}">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11" id="{7986C139-D28D-46A0-843A-DA7D8981A40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K9</xm:sqref>
        </x14:conditionalFormatting>
        <x14:conditionalFormatting xmlns:xm="http://schemas.microsoft.com/office/excel/2006/main">
          <x14:cfRule type="expression" priority="9" id="{643CB1C6-D384-4B16-B695-5E0B122374E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T8</xm:sqref>
        </x14:conditionalFormatting>
        <x14:conditionalFormatting xmlns:xm="http://schemas.microsoft.com/office/excel/2006/main">
          <x14:cfRule type="expression" priority="7" id="{7FD1A0F6-5F15-4F53-A95A-F668A3E10C5C}">
            <xm:f>'\\192.168.100.2\Personal Data\Users\smukherjee\Dropbox\EGPAF\EA 2018\Kenya\[Expenditure Analysis - Revised_Timiza.xlsx]Metadata and Error Checks'!#REF!="x"</xm:f>
            <x14:dxf>
              <fill>
                <patternFill>
                  <bgColor theme="5" tint="0.39994506668294322"/>
                </patternFill>
              </fill>
            </x14:dxf>
          </x14:cfRule>
          <x14:cfRule type="expression" priority="8" id="{079421CC-7BE1-47FC-B24F-19693B153BEE}">
            <xm:f>'\\192.168.100.2\Personal Data\Users\smukherjee\Dropbox\EGPAF\EA 2018\Kenya\[Expenditure Analysis - Revised_Timiza.xlsx]Metadata and Error Checks'!#REF!="x"</xm:f>
            <x14:dxf>
              <fill>
                <patternFill>
                  <bgColor theme="5" tint="0.39994506668294322"/>
                </patternFill>
              </fill>
            </x14:dxf>
          </x14:cfRule>
          <xm:sqref>U9</xm:sqref>
        </x14:conditionalFormatting>
        <x14:conditionalFormatting xmlns:xm="http://schemas.microsoft.com/office/excel/2006/main">
          <x14:cfRule type="expression" priority="2" id="{0D8A637F-214E-4CF4-ABF8-0CEEAEAC890C}">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M8</xm:sqref>
        </x14:conditionalFormatting>
        <x14:conditionalFormatting xmlns:xm="http://schemas.microsoft.com/office/excel/2006/main">
          <x14:cfRule type="expression" priority="4" id="{FF7DD31E-8DDC-48AA-A999-2946782A554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6" id="{6614182D-08DD-4569-B44C-1B334451823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M9</xm:sqref>
        </x14:conditionalFormatting>
        <x14:conditionalFormatting xmlns:xm="http://schemas.microsoft.com/office/excel/2006/main">
          <x14:cfRule type="expression" priority="5" id="{ADA9E187-3215-4E28-9863-E84C3E83520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M8</xm:sqref>
        </x14:conditionalFormatting>
        <x14:conditionalFormatting xmlns:xm="http://schemas.microsoft.com/office/excel/2006/main">
          <x14:cfRule type="expression" priority="1" id="{8D82073F-25E8-4F0D-A377-5CA9DFF72A3A}">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3" id="{FF07D419-7843-4D63-9A6B-0BEB9C33E9B1}">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875ECCE-DFEC-4244-A2A0-7FD626A0AB5E}">
          <x14:formula1>
            <xm:f>Lists!$D$3:$D$29</xm:f>
          </x14:formula1>
          <xm:sqref>F9:X9</xm:sqref>
        </x14:dataValidation>
        <x14:dataValidation type="list" allowBlank="1" showInputMessage="1" showErrorMessage="1" xr:uid="{43473451-9E7C-4EE2-8782-B4384FDB333D}">
          <x14:formula1>
            <xm:f>Lists!$B$2:$B$49</xm:f>
          </x14:formula1>
          <xm:sqref>F8:X8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53"/>
  <sheetViews>
    <sheetView showGridLines="0" zoomScale="62" zoomScaleNormal="62" workbookViewId="0">
      <pane xSplit="2" ySplit="7" topLeftCell="C50" activePane="bottomRight" state="frozen"/>
      <selection pane="topRight" activeCell="C1" sqref="C1"/>
      <selection pane="bottomLeft" activeCell="A8" sqref="A8"/>
      <selection pane="bottomRight" activeCell="B24" activeCellId="1" sqref="B44 B24"/>
    </sheetView>
  </sheetViews>
  <sheetFormatPr defaultRowHeight="15.5" x14ac:dyDescent="0.35"/>
  <cols>
    <col min="1" max="1" width="130.6328125" customWidth="1"/>
    <col min="2" max="2" width="24.90625" style="113" customWidth="1"/>
    <col min="3" max="3" width="17" customWidth="1"/>
    <col min="4" max="4" width="18.90625" customWidth="1"/>
    <col min="5" max="5" width="15.36328125" customWidth="1"/>
    <col min="6" max="6" width="15.54296875" customWidth="1"/>
    <col min="7" max="7" width="14.54296875" customWidth="1"/>
    <col min="8" max="8" width="14.08984375" customWidth="1"/>
    <col min="9" max="9" width="13.6328125" customWidth="1"/>
    <col min="10" max="10" width="13.90625" customWidth="1"/>
    <col min="11" max="11" width="13.36328125" customWidth="1"/>
    <col min="12" max="12" width="16.08984375" customWidth="1"/>
    <col min="13" max="13" width="14.90625" customWidth="1"/>
    <col min="14" max="14" width="15.36328125" customWidth="1"/>
    <col min="15" max="15" width="15" customWidth="1"/>
    <col min="16" max="16" width="16.54296875" customWidth="1"/>
    <col min="17" max="17" width="16.08984375" customWidth="1"/>
    <col min="18" max="18" width="19.453125" customWidth="1"/>
    <col min="19" max="19" width="16.90625" customWidth="1"/>
    <col min="20" max="21" width="14.90625" customWidth="1"/>
    <col min="22" max="22" width="15.6328125" customWidth="1"/>
    <col min="23" max="23" width="27.36328125" customWidth="1"/>
  </cols>
  <sheetData>
    <row r="1" spans="1:23" x14ac:dyDescent="0.35">
      <c r="A1" t="str">
        <f>+'Expenditure Template'!A1</f>
        <v>Country / Award Name: USAID XXXXX, XXXXX</v>
      </c>
    </row>
    <row r="2" spans="1:23" ht="20" thickBot="1" x14ac:dyDescent="0.5">
      <c r="A2" s="299" t="s">
        <v>475</v>
      </c>
      <c r="B2" s="299"/>
      <c r="C2" s="299"/>
      <c r="D2" s="299"/>
      <c r="E2" s="299"/>
      <c r="F2" s="299"/>
      <c r="G2" s="299"/>
      <c r="H2" s="299"/>
      <c r="I2" s="299"/>
      <c r="J2" s="299"/>
      <c r="K2" s="299"/>
      <c r="L2" s="299"/>
      <c r="M2" s="299"/>
      <c r="N2" s="299"/>
      <c r="O2" s="299"/>
      <c r="P2" s="299"/>
      <c r="Q2" s="299"/>
      <c r="R2" s="299"/>
      <c r="S2" s="299"/>
      <c r="T2" s="299"/>
      <c r="U2" s="299"/>
      <c r="V2" s="299"/>
      <c r="W2" s="299"/>
    </row>
    <row r="3" spans="1:23" ht="16.5" thickTop="1" thickBot="1" x14ac:dyDescent="0.4">
      <c r="C3" s="18" t="s">
        <v>7</v>
      </c>
      <c r="D3" s="19" t="s">
        <v>0</v>
      </c>
      <c r="E3" s="19" t="s">
        <v>1</v>
      </c>
      <c r="F3" s="19" t="s">
        <v>2</v>
      </c>
      <c r="G3" s="19" t="s">
        <v>3</v>
      </c>
      <c r="H3" s="19" t="s">
        <v>4</v>
      </c>
      <c r="I3" s="19" t="s">
        <v>5</v>
      </c>
      <c r="J3" s="19" t="s">
        <v>6</v>
      </c>
      <c r="K3" s="19" t="s">
        <v>28</v>
      </c>
      <c r="L3" s="19" t="s">
        <v>29</v>
      </c>
      <c r="M3" s="19" t="s">
        <v>30</v>
      </c>
      <c r="N3" s="19" t="s">
        <v>31</v>
      </c>
      <c r="O3" s="19" t="s">
        <v>32</v>
      </c>
      <c r="P3" s="19" t="s">
        <v>33</v>
      </c>
      <c r="Q3" s="19" t="s">
        <v>34</v>
      </c>
      <c r="R3" s="19" t="s">
        <v>35</v>
      </c>
      <c r="S3" s="19" t="s">
        <v>36</v>
      </c>
      <c r="T3" s="19" t="s">
        <v>37</v>
      </c>
      <c r="U3" s="19" t="s">
        <v>38</v>
      </c>
      <c r="V3" s="20" t="s">
        <v>39</v>
      </c>
      <c r="W3" s="27" t="s">
        <v>117</v>
      </c>
    </row>
    <row r="4" spans="1:23" ht="43.5" customHeight="1" thickTop="1" thickBot="1" x14ac:dyDescent="0.5">
      <c r="A4" s="289" t="s">
        <v>9</v>
      </c>
      <c r="B4" s="290"/>
      <c r="C4" s="190" t="str">
        <f>'Expenditure Template'!B3</f>
        <v>Program Management</v>
      </c>
      <c r="D4" s="190" t="str">
        <f>'Expenditure Template'!C3</f>
        <v>Care &amp; Treatment - SD Direct Service Provision (Children)</v>
      </c>
      <c r="E4" s="190" t="str">
        <f>'Expenditure Template'!D3</f>
        <v>Care &amp; Treatment - NSD (Supervision, Training, M&amp;E)</v>
      </c>
      <c r="F4" s="190" t="str">
        <f>'Expenditure Template'!E3</f>
        <v>Care &amp; Treatment - SD (Non-Targeted)</v>
      </c>
      <c r="G4" s="190" t="str">
        <f>'Expenditure Template'!F3</f>
        <v xml:space="preserve">Care &amp; Treatment - SD - Pregnant Women </v>
      </c>
      <c r="H4" s="190" t="str">
        <f>'Expenditure Template'!G3</f>
        <v>Care &amp; Treatment - Adolescents (Teen Clubs)</v>
      </c>
      <c r="I4" s="190" t="str">
        <f>'Expenditure Template'!H3</f>
        <v>Testing - Facility Based - SD (Direct service provision - Key Populations)</v>
      </c>
      <c r="J4" s="190" t="str">
        <f>'Expenditure Template'!I3</f>
        <v>Community Based Testing - SD General</v>
      </c>
      <c r="K4" s="190" t="str">
        <f>'Expenditure Template'!J3</f>
        <v>Testing - NSD (Training, Supervision, M&amp;E)</v>
      </c>
      <c r="L4" s="190" t="str">
        <f>'Expenditure Template'!K3</f>
        <v>Testing - Direct Service Provision (Non-Targeted)</v>
      </c>
      <c r="M4" s="190" t="str">
        <f>'Expenditure Template'!L3</f>
        <v>Voluntary Male Medical Circumcision - Service Delivery</v>
      </c>
      <c r="N4" s="190" t="str">
        <f>'Expenditure Template'!M3</f>
        <v>PrEP</v>
      </c>
      <c r="O4" s="190" t="str">
        <f>'Expenditure Template'!N3</f>
        <v>Research and Evaluations / Studies</v>
      </c>
      <c r="P4" s="190">
        <f>'Expenditure Template'!O3</f>
        <v>0</v>
      </c>
      <c r="Q4" s="190">
        <f>'Expenditure Template'!P3</f>
        <v>0</v>
      </c>
      <c r="R4" s="190">
        <f>'Expenditure Template'!Q3</f>
        <v>0</v>
      </c>
      <c r="S4" s="190">
        <f>'Expenditure Template'!R3</f>
        <v>0</v>
      </c>
      <c r="T4" s="190">
        <f>'Expenditure Template'!S3</f>
        <v>0</v>
      </c>
      <c r="U4" s="190">
        <f>'Expenditure Template'!T3</f>
        <v>0</v>
      </c>
      <c r="V4" s="190">
        <f>'Expenditure Template'!U3</f>
        <v>0</v>
      </c>
      <c r="W4" s="28"/>
    </row>
    <row r="5" spans="1:23" ht="44.5" customHeight="1" thickBot="1" x14ac:dyDescent="0.5">
      <c r="A5" s="291" t="s">
        <v>10</v>
      </c>
      <c r="B5" s="292"/>
      <c r="C5" s="274" t="str">
        <f>'Expenditure Template'!B4</f>
        <v>Program Management</v>
      </c>
      <c r="D5" s="274" t="str">
        <f>'Expenditure Template'!C4</f>
        <v>C&amp;T: HIV Clinical Services - SD</v>
      </c>
      <c r="E5" s="274" t="str">
        <f>'Expenditure Template'!D4</f>
        <v>C&amp;T: Not Disaggregated - NSD</v>
      </c>
      <c r="F5" s="274" t="str">
        <f>'Expenditure Template'!E4</f>
        <v>C&amp;T: HIV Clinical Services - SD</v>
      </c>
      <c r="G5" s="274" t="str">
        <f>'Expenditure Template'!F4</f>
        <v>C&amp;T: HIV Clinical Services - SD</v>
      </c>
      <c r="H5" s="274" t="str">
        <f>'Expenditure Template'!G4</f>
        <v>C&amp;T: Not Disaggregated - SD</v>
      </c>
      <c r="I5" s="274" t="str">
        <f>'Expenditure Template'!H4</f>
        <v>HTS: Facility Based Testing - SD</v>
      </c>
      <c r="J5" s="274" t="str">
        <f>'Expenditure Template'!I4</f>
        <v>HTS: Community Based Testing - SD</v>
      </c>
      <c r="K5" s="274" t="str">
        <f>'Expenditure Template'!J4</f>
        <v>HTS: Facility Based Testing - NSD</v>
      </c>
      <c r="L5" s="274" t="str">
        <f>'Expenditure Template'!K4</f>
        <v>HTS: Facility Based Testing - SD</v>
      </c>
      <c r="M5" s="274" t="str">
        <f>'Expenditure Template'!L4</f>
        <v>PREV: VMMC - SD</v>
      </c>
      <c r="N5" s="274" t="str">
        <f>'Expenditure Template'!M4</f>
        <v>PREV: PrEP - SD</v>
      </c>
      <c r="O5" s="274" t="str">
        <f>'Expenditure Template'!N4</f>
        <v>ASP: HMIS, Surveillance, and Research</v>
      </c>
      <c r="P5" s="274">
        <f>'Expenditure Template'!O4</f>
        <v>0</v>
      </c>
      <c r="Q5" s="274">
        <f>'Expenditure Template'!P4</f>
        <v>0</v>
      </c>
      <c r="R5" s="274">
        <f>'Expenditure Template'!Q4</f>
        <v>0</v>
      </c>
      <c r="S5" s="274">
        <f>'Expenditure Template'!R4</f>
        <v>0</v>
      </c>
      <c r="T5" s="274">
        <f>'Expenditure Template'!S4</f>
        <v>0</v>
      </c>
      <c r="U5" s="274">
        <f>'Expenditure Template'!T4</f>
        <v>0</v>
      </c>
      <c r="V5" s="274">
        <f>'Expenditure Template'!U4</f>
        <v>0</v>
      </c>
      <c r="W5" s="28"/>
    </row>
    <row r="6" spans="1:23" ht="30" customHeight="1" thickBot="1" x14ac:dyDescent="0.5">
      <c r="A6" s="293" t="s">
        <v>11</v>
      </c>
      <c r="B6" s="294"/>
      <c r="C6" s="275" t="str">
        <f>'Expenditure Template'!B5</f>
        <v>Non-Targeted Pop: Not Disaggregated</v>
      </c>
      <c r="D6" s="275" t="str">
        <f>'Expenditure Template'!C5</f>
        <v>Non-Targeted Pop: Children</v>
      </c>
      <c r="E6" s="275" t="str">
        <f>'Expenditure Template'!D5</f>
        <v>Non-Targeted Pop: Not Disaggregated</v>
      </c>
      <c r="F6" s="275" t="str">
        <f>'Expenditure Template'!E5</f>
        <v>Non-Targeted Pop: Not Disaggregated</v>
      </c>
      <c r="G6" s="275" t="str">
        <f>'Expenditure Template'!F5</f>
        <v>Pregnant and Breastfeeding Wwomen: Not Disaggregated</v>
      </c>
      <c r="H6" s="275" t="str">
        <f>'Expenditure Template'!G5</f>
        <v>Non-Targeted Pop: Young people and adolescents</v>
      </c>
      <c r="I6" s="275" t="str">
        <f>'Expenditure Template'!H5</f>
        <v>Key Pops: Not Disaggregated</v>
      </c>
      <c r="J6" s="275" t="str">
        <f>'Expenditure Template'!I5</f>
        <v>Non-Targeted Pop: Not Disaggregated</v>
      </c>
      <c r="K6" s="275" t="str">
        <f>'Expenditure Template'!J5</f>
        <v>Non-Targeted Pop: Not Disaggregated</v>
      </c>
      <c r="L6" s="275" t="str">
        <f>'Expenditure Template'!K5</f>
        <v>Non-Targeted Pop: Not Disaggregated</v>
      </c>
      <c r="M6" s="275" t="str">
        <f>'Expenditure Template'!L5</f>
        <v>Males: Young men and adolescent males</v>
      </c>
      <c r="N6" s="275" t="str">
        <f>'Expenditure Template'!M5</f>
        <v>Non-Targeted Pop: Not Disaggregated</v>
      </c>
      <c r="O6" s="275" t="str">
        <f>'Expenditure Template'!N5</f>
        <v>Non-Targeted Pop: Not Disaggregated</v>
      </c>
      <c r="P6" s="275">
        <f>'Expenditure Template'!O5</f>
        <v>0</v>
      </c>
      <c r="Q6" s="275">
        <f>'Expenditure Template'!P5</f>
        <v>0</v>
      </c>
      <c r="R6" s="275">
        <f>'Expenditure Template'!Q5</f>
        <v>0</v>
      </c>
      <c r="S6" s="275">
        <f>'Expenditure Template'!R5</f>
        <v>0</v>
      </c>
      <c r="T6" s="275">
        <f>'Expenditure Template'!S5</f>
        <v>0</v>
      </c>
      <c r="U6" s="275">
        <f>'Expenditure Template'!T5</f>
        <v>0</v>
      </c>
      <c r="V6" s="275">
        <f>'Expenditure Template'!U5</f>
        <v>0</v>
      </c>
      <c r="W6" s="28"/>
    </row>
    <row r="7" spans="1:23" ht="32.5" thickBot="1" x14ac:dyDescent="0.5">
      <c r="A7" s="300" t="s">
        <v>472</v>
      </c>
      <c r="B7" s="143" t="s">
        <v>473</v>
      </c>
      <c r="C7" s="40"/>
      <c r="D7" s="40"/>
      <c r="E7" s="40"/>
      <c r="F7" s="40"/>
      <c r="G7" s="40"/>
      <c r="H7" s="40"/>
      <c r="I7" s="40"/>
      <c r="J7" s="40"/>
      <c r="K7" s="40"/>
      <c r="L7" s="40"/>
      <c r="M7" s="40"/>
      <c r="N7" s="40"/>
      <c r="O7" s="40"/>
      <c r="P7" s="40"/>
      <c r="Q7" s="40"/>
      <c r="R7" s="40"/>
      <c r="S7" s="40"/>
      <c r="T7" s="40"/>
      <c r="U7" s="40"/>
      <c r="V7" s="41"/>
      <c r="W7" s="28"/>
    </row>
    <row r="8" spans="1:23" ht="15" thickBot="1" x14ac:dyDescent="0.4">
      <c r="A8" s="188"/>
      <c r="B8" s="191"/>
      <c r="C8" s="145"/>
      <c r="D8" s="38"/>
      <c r="E8" s="277"/>
      <c r="F8" s="277"/>
      <c r="G8" s="277"/>
      <c r="H8" s="277"/>
      <c r="I8" s="277"/>
      <c r="J8" s="277"/>
      <c r="K8" s="277"/>
      <c r="L8" s="277"/>
      <c r="M8" s="277"/>
      <c r="N8" s="277"/>
      <c r="O8" s="277"/>
      <c r="P8" s="277"/>
      <c r="Q8" s="277"/>
      <c r="R8" s="277"/>
      <c r="S8" s="277"/>
      <c r="T8" s="277"/>
      <c r="U8" s="277"/>
      <c r="V8" s="278"/>
      <c r="W8" s="29">
        <f t="shared" ref="W8:W26" si="0">SUM(C8:V8)</f>
        <v>0</v>
      </c>
    </row>
    <row r="9" spans="1:23" ht="15" thickBot="1" x14ac:dyDescent="0.4">
      <c r="A9" s="203" t="s">
        <v>406</v>
      </c>
      <c r="B9" s="191">
        <v>1801.3245033112582</v>
      </c>
      <c r="C9" s="145"/>
      <c r="D9" s="38"/>
      <c r="E9" s="277"/>
      <c r="F9" s="277">
        <v>1</v>
      </c>
      <c r="G9" s="277"/>
      <c r="H9" s="277"/>
      <c r="I9" s="277"/>
      <c r="J9" s="277"/>
      <c r="K9" s="277"/>
      <c r="L9" s="277"/>
      <c r="M9" s="277"/>
      <c r="N9" s="277"/>
      <c r="O9" s="277"/>
      <c r="P9" s="277"/>
      <c r="Q9" s="277"/>
      <c r="R9" s="277"/>
      <c r="S9" s="277"/>
      <c r="T9" s="277"/>
      <c r="U9" s="277"/>
      <c r="V9" s="278"/>
      <c r="W9" s="29">
        <f t="shared" si="0"/>
        <v>1</v>
      </c>
    </row>
    <row r="10" spans="1:23" ht="15" thickBot="1" x14ac:dyDescent="0.4">
      <c r="A10" s="203" t="s">
        <v>407</v>
      </c>
      <c r="B10" s="191">
        <v>2420.5298013245033</v>
      </c>
      <c r="C10" s="145"/>
      <c r="D10" s="38"/>
      <c r="E10" s="277"/>
      <c r="F10" s="277"/>
      <c r="G10" s="277">
        <v>1</v>
      </c>
      <c r="H10" s="277"/>
      <c r="I10" s="277"/>
      <c r="J10" s="277"/>
      <c r="K10" s="277"/>
      <c r="L10" s="277"/>
      <c r="M10" s="277"/>
      <c r="N10" s="277"/>
      <c r="O10" s="277"/>
      <c r="P10" s="277"/>
      <c r="Q10" s="277"/>
      <c r="R10" s="277"/>
      <c r="S10" s="277"/>
      <c r="T10" s="277"/>
      <c r="U10" s="277"/>
      <c r="V10" s="278"/>
      <c r="W10" s="29">
        <f t="shared" si="0"/>
        <v>1</v>
      </c>
    </row>
    <row r="11" spans="1:23" ht="15" thickBot="1" x14ac:dyDescent="0.4">
      <c r="A11" s="203" t="s">
        <v>474</v>
      </c>
      <c r="B11" s="191">
        <v>15766</v>
      </c>
      <c r="C11" s="145"/>
      <c r="D11" s="38"/>
      <c r="E11" s="277"/>
      <c r="F11" s="277">
        <v>1</v>
      </c>
      <c r="G11" s="277"/>
      <c r="H11" s="277"/>
      <c r="I11" s="277"/>
      <c r="J11" s="277"/>
      <c r="K11" s="277"/>
      <c r="L11" s="277"/>
      <c r="M11" s="277"/>
      <c r="N11" s="277"/>
      <c r="O11" s="277"/>
      <c r="P11" s="277"/>
      <c r="Q11" s="277"/>
      <c r="R11" s="277"/>
      <c r="S11" s="277"/>
      <c r="T11" s="277"/>
      <c r="U11" s="277"/>
      <c r="V11" s="278"/>
      <c r="W11" s="29">
        <f t="shared" si="0"/>
        <v>1</v>
      </c>
    </row>
    <row r="12" spans="1:23" ht="15" thickBot="1" x14ac:dyDescent="0.4">
      <c r="A12" s="203" t="s">
        <v>476</v>
      </c>
      <c r="B12" s="191">
        <v>6975</v>
      </c>
      <c r="C12" s="145"/>
      <c r="D12" s="38"/>
      <c r="E12" s="277"/>
      <c r="F12" s="277"/>
      <c r="G12" s="277"/>
      <c r="H12" s="277"/>
      <c r="I12" s="277"/>
      <c r="J12" s="277"/>
      <c r="K12" s="277"/>
      <c r="L12" s="277"/>
      <c r="M12" s="277">
        <v>1</v>
      </c>
      <c r="N12" s="277"/>
      <c r="O12" s="277"/>
      <c r="P12" s="277"/>
      <c r="Q12" s="277"/>
      <c r="R12" s="277"/>
      <c r="S12" s="277"/>
      <c r="T12" s="277"/>
      <c r="U12" s="277"/>
      <c r="V12" s="278"/>
      <c r="W12" s="29">
        <f t="shared" si="0"/>
        <v>1</v>
      </c>
    </row>
    <row r="13" spans="1:23" ht="15" thickBot="1" x14ac:dyDescent="0.4">
      <c r="A13" s="203"/>
      <c r="B13" s="191"/>
      <c r="C13" s="145"/>
      <c r="D13" s="38"/>
      <c r="E13" s="277"/>
      <c r="F13" s="277"/>
      <c r="G13" s="277"/>
      <c r="H13" s="277"/>
      <c r="I13" s="277"/>
      <c r="J13" s="277"/>
      <c r="K13" s="277"/>
      <c r="L13" s="277"/>
      <c r="M13" s="277"/>
      <c r="N13" s="277"/>
      <c r="O13" s="277"/>
      <c r="P13" s="277"/>
      <c r="Q13" s="277"/>
      <c r="R13" s="277"/>
      <c r="S13" s="277"/>
      <c r="T13" s="277"/>
      <c r="U13" s="277"/>
      <c r="V13" s="278"/>
      <c r="W13" s="29">
        <f t="shared" si="0"/>
        <v>0</v>
      </c>
    </row>
    <row r="14" spans="1:23" ht="15" thickBot="1" x14ac:dyDescent="0.4">
      <c r="A14" s="203"/>
      <c r="B14" s="191"/>
      <c r="C14" s="145"/>
      <c r="D14" s="38"/>
      <c r="E14" s="277"/>
      <c r="F14" s="277"/>
      <c r="G14" s="277"/>
      <c r="H14" s="277"/>
      <c r="I14" s="277"/>
      <c r="J14" s="277"/>
      <c r="K14" s="277"/>
      <c r="L14" s="277"/>
      <c r="M14" s="277"/>
      <c r="N14" s="277"/>
      <c r="O14" s="277"/>
      <c r="P14" s="277"/>
      <c r="Q14" s="277"/>
      <c r="R14" s="277"/>
      <c r="S14" s="277"/>
      <c r="T14" s="277"/>
      <c r="U14" s="277"/>
      <c r="V14" s="278"/>
      <c r="W14" s="29">
        <f t="shared" si="0"/>
        <v>0</v>
      </c>
    </row>
    <row r="15" spans="1:23" ht="15" thickBot="1" x14ac:dyDescent="0.4">
      <c r="A15" s="276"/>
      <c r="B15" s="191"/>
      <c r="C15" s="145"/>
      <c r="D15" s="38"/>
      <c r="E15" s="277"/>
      <c r="F15" s="277"/>
      <c r="G15" s="277"/>
      <c r="H15" s="277"/>
      <c r="I15" s="277"/>
      <c r="J15" s="277"/>
      <c r="K15" s="277"/>
      <c r="L15" s="277"/>
      <c r="M15" s="277"/>
      <c r="N15" s="277"/>
      <c r="O15" s="277"/>
      <c r="P15" s="277"/>
      <c r="Q15" s="277"/>
      <c r="R15" s="277"/>
      <c r="S15" s="277"/>
      <c r="T15" s="277"/>
      <c r="U15" s="277"/>
      <c r="V15" s="278"/>
      <c r="W15" s="29">
        <f t="shared" si="0"/>
        <v>0</v>
      </c>
    </row>
    <row r="16" spans="1:23" ht="15" thickBot="1" x14ac:dyDescent="0.4">
      <c r="A16" s="276"/>
      <c r="B16" s="191"/>
      <c r="C16" s="145"/>
      <c r="D16" s="38"/>
      <c r="E16" s="277"/>
      <c r="F16" s="277"/>
      <c r="G16" s="277"/>
      <c r="H16" s="277"/>
      <c r="I16" s="277"/>
      <c r="J16" s="277"/>
      <c r="K16" s="277"/>
      <c r="L16" s="277"/>
      <c r="M16" s="277"/>
      <c r="N16" s="277"/>
      <c r="O16" s="277"/>
      <c r="P16" s="277"/>
      <c r="Q16" s="277"/>
      <c r="R16" s="277"/>
      <c r="S16" s="277"/>
      <c r="T16" s="277"/>
      <c r="U16" s="277"/>
      <c r="V16" s="278"/>
      <c r="W16" s="29">
        <f t="shared" si="0"/>
        <v>0</v>
      </c>
    </row>
    <row r="17" spans="1:23" ht="15" thickBot="1" x14ac:dyDescent="0.4">
      <c r="A17" s="276"/>
      <c r="B17" s="191"/>
      <c r="C17" s="145"/>
      <c r="D17" s="38"/>
      <c r="E17" s="277"/>
      <c r="F17" s="277"/>
      <c r="G17" s="277"/>
      <c r="H17" s="277"/>
      <c r="I17" s="277"/>
      <c r="J17" s="277"/>
      <c r="K17" s="277"/>
      <c r="L17" s="277"/>
      <c r="M17" s="277"/>
      <c r="N17" s="277"/>
      <c r="O17" s="277"/>
      <c r="P17" s="277"/>
      <c r="Q17" s="277"/>
      <c r="R17" s="277"/>
      <c r="S17" s="277"/>
      <c r="T17" s="277"/>
      <c r="U17" s="277"/>
      <c r="V17" s="278"/>
      <c r="W17" s="29">
        <f t="shared" si="0"/>
        <v>0</v>
      </c>
    </row>
    <row r="18" spans="1:23" ht="15" thickBot="1" x14ac:dyDescent="0.4">
      <c r="A18" s="276"/>
      <c r="B18" s="191"/>
      <c r="C18" s="145"/>
      <c r="D18" s="38"/>
      <c r="E18" s="277"/>
      <c r="F18" s="277"/>
      <c r="G18" s="277"/>
      <c r="H18" s="277"/>
      <c r="I18" s="277"/>
      <c r="J18" s="277"/>
      <c r="K18" s="277"/>
      <c r="L18" s="277"/>
      <c r="M18" s="277"/>
      <c r="N18" s="277"/>
      <c r="O18" s="277"/>
      <c r="P18" s="277"/>
      <c r="Q18" s="277"/>
      <c r="R18" s="277"/>
      <c r="S18" s="277"/>
      <c r="T18" s="277"/>
      <c r="U18" s="277"/>
      <c r="V18" s="278"/>
      <c r="W18" s="29">
        <f t="shared" si="0"/>
        <v>0</v>
      </c>
    </row>
    <row r="19" spans="1:23" ht="15" thickBot="1" x14ac:dyDescent="0.4">
      <c r="A19" s="276"/>
      <c r="B19" s="191"/>
      <c r="C19" s="145"/>
      <c r="D19" s="38"/>
      <c r="E19" s="277"/>
      <c r="F19" s="277"/>
      <c r="G19" s="277"/>
      <c r="H19" s="277"/>
      <c r="I19" s="277"/>
      <c r="J19" s="277"/>
      <c r="K19" s="277"/>
      <c r="L19" s="277"/>
      <c r="M19" s="277"/>
      <c r="N19" s="277"/>
      <c r="O19" s="277"/>
      <c r="P19" s="277"/>
      <c r="Q19" s="277"/>
      <c r="R19" s="277"/>
      <c r="S19" s="277"/>
      <c r="T19" s="277"/>
      <c r="U19" s="277"/>
      <c r="V19" s="278"/>
      <c r="W19" s="29">
        <f t="shared" si="0"/>
        <v>0</v>
      </c>
    </row>
    <row r="20" spans="1:23" ht="15" thickBot="1" x14ac:dyDescent="0.4">
      <c r="A20" s="189"/>
      <c r="B20" s="191"/>
      <c r="C20" s="145"/>
      <c r="D20" s="38"/>
      <c r="E20" s="277"/>
      <c r="F20" s="277"/>
      <c r="G20" s="277"/>
      <c r="H20" s="277"/>
      <c r="I20" s="277"/>
      <c r="J20" s="277"/>
      <c r="K20" s="277"/>
      <c r="L20" s="277"/>
      <c r="M20" s="277"/>
      <c r="N20" s="277"/>
      <c r="O20" s="277"/>
      <c r="P20" s="277"/>
      <c r="Q20" s="277"/>
      <c r="R20" s="277"/>
      <c r="S20" s="277"/>
      <c r="T20" s="277"/>
      <c r="U20" s="277"/>
      <c r="V20" s="278"/>
      <c r="W20" s="29">
        <f t="shared" si="0"/>
        <v>0</v>
      </c>
    </row>
    <row r="21" spans="1:23" ht="15" thickBot="1" x14ac:dyDescent="0.4">
      <c r="A21" s="189"/>
      <c r="B21" s="191"/>
      <c r="C21" s="145"/>
      <c r="D21" s="38"/>
      <c r="E21" s="277"/>
      <c r="F21" s="277"/>
      <c r="G21" s="277"/>
      <c r="H21" s="277"/>
      <c r="I21" s="277"/>
      <c r="J21" s="277"/>
      <c r="K21" s="277"/>
      <c r="L21" s="277"/>
      <c r="M21" s="277"/>
      <c r="N21" s="277"/>
      <c r="O21" s="277"/>
      <c r="P21" s="277"/>
      <c r="Q21" s="277"/>
      <c r="R21" s="277"/>
      <c r="S21" s="277"/>
      <c r="T21" s="277"/>
      <c r="U21" s="277"/>
      <c r="V21" s="278"/>
      <c r="W21" s="29">
        <f t="shared" si="0"/>
        <v>0</v>
      </c>
    </row>
    <row r="22" spans="1:23" ht="16" thickBot="1" x14ac:dyDescent="0.4">
      <c r="A22" s="144"/>
      <c r="B22" s="146"/>
      <c r="C22" s="30"/>
      <c r="D22" s="38"/>
      <c r="E22" s="13"/>
      <c r="F22" s="13"/>
      <c r="G22" s="13"/>
      <c r="H22" s="13"/>
      <c r="I22" s="13"/>
      <c r="J22" s="13"/>
      <c r="K22" s="13"/>
      <c r="L22" s="13"/>
      <c r="M22" s="13"/>
      <c r="N22" s="13"/>
      <c r="O22" s="13"/>
      <c r="P22" s="13"/>
      <c r="Q22" s="13"/>
      <c r="R22" s="13"/>
      <c r="S22" s="13"/>
      <c r="T22" s="13"/>
      <c r="U22" s="13"/>
      <c r="V22" s="14"/>
      <c r="W22" s="29">
        <f t="shared" si="0"/>
        <v>0</v>
      </c>
    </row>
    <row r="23" spans="1:23" ht="16" thickBot="1" x14ac:dyDescent="0.4">
      <c r="A23" s="168" t="s">
        <v>310</v>
      </c>
      <c r="B23" s="160">
        <f>SUM(B8:B22)</f>
        <v>26962.854304635763</v>
      </c>
      <c r="C23" s="30"/>
      <c r="D23" s="173">
        <f>SUMPRODUCT($B$8:$B$21,D8:D21)</f>
        <v>0</v>
      </c>
      <c r="E23" s="173">
        <f>SUMPRODUCT($B$8:$B$21,E8:E21)</f>
        <v>0</v>
      </c>
      <c r="F23" s="173">
        <f>SUMPRODUCT($B$8:$B$21,F8:F21)</f>
        <v>17567.324503311258</v>
      </c>
      <c r="G23" s="173">
        <f>SUMPRODUCT($B$8:$B$21,G8:G21)</f>
        <v>2420.5298013245033</v>
      </c>
      <c r="H23" s="173">
        <f>SUMPRODUCT($B$8:$B$21,H8:H21)</f>
        <v>0</v>
      </c>
      <c r="I23" s="173">
        <f>SUMPRODUCT($B$8:$B$21,I8:I21)</f>
        <v>0</v>
      </c>
      <c r="J23" s="173">
        <f>SUMPRODUCT($B$8:$B$21,J8:J21)</f>
        <v>0</v>
      </c>
      <c r="K23" s="173">
        <f>SUMPRODUCT($B$8:$B$21,K8:K21)</f>
        <v>0</v>
      </c>
      <c r="L23" s="173">
        <f>SUMPRODUCT($B$8:$B$21,L8:L21)</f>
        <v>0</v>
      </c>
      <c r="M23" s="173">
        <f>SUMPRODUCT($B$8:$B$21,M8:M21)</f>
        <v>6975</v>
      </c>
      <c r="N23" s="173">
        <f>SUMPRODUCT($B$8:$B$21,N8:N21)</f>
        <v>0</v>
      </c>
      <c r="O23" s="173">
        <f>SUMPRODUCT($B$8:$B$21,O8:O21)</f>
        <v>0</v>
      </c>
      <c r="P23" s="173">
        <f>SUMPRODUCT($B$8:$B$21,P8:P21)</f>
        <v>0</v>
      </c>
      <c r="Q23" s="173">
        <f>SUMPRODUCT($B$8:$B$21,Q8:Q21)</f>
        <v>0</v>
      </c>
      <c r="R23" s="173">
        <f>SUMPRODUCT($B$8:$B$21,R8:R21)</f>
        <v>0</v>
      </c>
      <c r="S23" s="173">
        <f>SUMPRODUCT($B$8:$B$21,S8:S21)</f>
        <v>0</v>
      </c>
      <c r="T23" s="173">
        <f>SUMPRODUCT($B$8:$B$21,T8:T21)</f>
        <v>0</v>
      </c>
      <c r="U23" s="173">
        <f>SUMPRODUCT($B$8:$B$21,U8:U21)</f>
        <v>0</v>
      </c>
      <c r="V23" s="173">
        <f>SUMPRODUCT($B$8:$B$21,V8:V21)</f>
        <v>0</v>
      </c>
      <c r="W23" s="171">
        <f>SUM(D23:V23)</f>
        <v>26962.854304635763</v>
      </c>
    </row>
    <row r="24" spans="1:23" ht="16" thickBot="1" x14ac:dyDescent="0.4">
      <c r="A24" s="169" t="s">
        <v>477</v>
      </c>
      <c r="B24" s="160">
        <v>27855</v>
      </c>
      <c r="C24" s="30"/>
      <c r="D24" s="127">
        <f>D23/$W$23</f>
        <v>0</v>
      </c>
      <c r="E24" s="127">
        <f t="shared" ref="E24:V24" si="1">E23/$W$23</f>
        <v>0</v>
      </c>
      <c r="F24" s="127">
        <f t="shared" si="1"/>
        <v>0.65153801243850074</v>
      </c>
      <c r="G24" s="127">
        <f t="shared" si="1"/>
        <v>8.9772758253874416E-2</v>
      </c>
      <c r="H24" s="127">
        <f t="shared" si="1"/>
        <v>0</v>
      </c>
      <c r="I24" s="127">
        <f t="shared" si="1"/>
        <v>0</v>
      </c>
      <c r="J24" s="127">
        <f t="shared" si="1"/>
        <v>0</v>
      </c>
      <c r="K24" s="127">
        <f t="shared" si="1"/>
        <v>0</v>
      </c>
      <c r="L24" s="127">
        <f t="shared" si="1"/>
        <v>0</v>
      </c>
      <c r="M24" s="127">
        <f t="shared" si="1"/>
        <v>0.25868922930762484</v>
      </c>
      <c r="N24" s="127">
        <f t="shared" si="1"/>
        <v>0</v>
      </c>
      <c r="O24" s="127">
        <f t="shared" si="1"/>
        <v>0</v>
      </c>
      <c r="P24" s="127">
        <f t="shared" si="1"/>
        <v>0</v>
      </c>
      <c r="Q24" s="127">
        <f t="shared" si="1"/>
        <v>0</v>
      </c>
      <c r="R24" s="127">
        <f t="shared" si="1"/>
        <v>0</v>
      </c>
      <c r="S24" s="127">
        <f t="shared" si="1"/>
        <v>0</v>
      </c>
      <c r="T24" s="127">
        <f t="shared" si="1"/>
        <v>0</v>
      </c>
      <c r="U24" s="127">
        <f t="shared" si="1"/>
        <v>0</v>
      </c>
      <c r="V24" s="127">
        <f t="shared" si="1"/>
        <v>0</v>
      </c>
      <c r="W24" s="29">
        <f t="shared" si="0"/>
        <v>1</v>
      </c>
    </row>
    <row r="25" spans="1:23" ht="16" thickBot="1" x14ac:dyDescent="0.4">
      <c r="A25" s="119"/>
      <c r="B25" s="172"/>
      <c r="C25" s="30"/>
      <c r="D25" s="302">
        <f>$B$24*D24</f>
        <v>0</v>
      </c>
      <c r="E25" s="302">
        <f t="shared" ref="E25:V25" si="2">$B$24*E24</f>
        <v>0</v>
      </c>
      <c r="F25" s="302">
        <f t="shared" si="2"/>
        <v>18148.591336474437</v>
      </c>
      <c r="G25" s="302">
        <f t="shared" si="2"/>
        <v>2500.620181161672</v>
      </c>
      <c r="H25" s="302">
        <f t="shared" si="2"/>
        <v>0</v>
      </c>
      <c r="I25" s="302">
        <f t="shared" si="2"/>
        <v>0</v>
      </c>
      <c r="J25" s="302">
        <f t="shared" si="2"/>
        <v>0</v>
      </c>
      <c r="K25" s="302">
        <f t="shared" si="2"/>
        <v>0</v>
      </c>
      <c r="L25" s="302">
        <f t="shared" si="2"/>
        <v>0</v>
      </c>
      <c r="M25" s="302">
        <f t="shared" si="2"/>
        <v>7205.7884823638897</v>
      </c>
      <c r="N25" s="302">
        <f t="shared" si="2"/>
        <v>0</v>
      </c>
      <c r="O25" s="302">
        <f t="shared" si="2"/>
        <v>0</v>
      </c>
      <c r="P25" s="302">
        <f t="shared" si="2"/>
        <v>0</v>
      </c>
      <c r="Q25" s="302">
        <f t="shared" si="2"/>
        <v>0</v>
      </c>
      <c r="R25" s="302">
        <f t="shared" si="2"/>
        <v>0</v>
      </c>
      <c r="S25" s="302">
        <f t="shared" si="2"/>
        <v>0</v>
      </c>
      <c r="T25" s="302">
        <f t="shared" si="2"/>
        <v>0</v>
      </c>
      <c r="U25" s="302">
        <f t="shared" si="2"/>
        <v>0</v>
      </c>
      <c r="V25" s="302">
        <f t="shared" si="2"/>
        <v>0</v>
      </c>
      <c r="W25" s="162">
        <f t="shared" si="0"/>
        <v>27855</v>
      </c>
    </row>
    <row r="26" spans="1:23" ht="31.5" thickBot="1" x14ac:dyDescent="0.4">
      <c r="A26" s="212" t="s">
        <v>118</v>
      </c>
      <c r="B26" s="141" t="s">
        <v>408</v>
      </c>
      <c r="C26" s="33"/>
      <c r="D26" s="34"/>
      <c r="E26" s="35"/>
      <c r="F26" s="35"/>
      <c r="G26" s="35"/>
      <c r="H26" s="35"/>
      <c r="I26" s="35"/>
      <c r="J26" s="78"/>
      <c r="K26" s="35"/>
      <c r="L26" s="35"/>
      <c r="M26" s="35"/>
      <c r="N26" s="35"/>
      <c r="O26" s="35"/>
      <c r="P26" s="35"/>
      <c r="Q26" s="35"/>
      <c r="R26" s="35"/>
      <c r="S26" s="35"/>
      <c r="T26" s="35"/>
      <c r="U26" s="35"/>
      <c r="V26" s="36"/>
      <c r="W26" s="37">
        <f t="shared" si="0"/>
        <v>0</v>
      </c>
    </row>
    <row r="27" spans="1:23" ht="15" thickBot="1" x14ac:dyDescent="0.4">
      <c r="A27" s="203" t="s">
        <v>478</v>
      </c>
      <c r="B27" s="192">
        <v>3035.7615894039736</v>
      </c>
      <c r="C27" s="165"/>
      <c r="D27" s="38"/>
      <c r="E27" s="13"/>
      <c r="F27" s="13">
        <v>1</v>
      </c>
      <c r="G27" s="13"/>
      <c r="H27" s="13"/>
      <c r="I27" s="13"/>
      <c r="J27" s="13"/>
      <c r="K27" s="13"/>
      <c r="L27" s="13"/>
      <c r="M27" s="13"/>
      <c r="N27" s="13"/>
      <c r="O27" s="13"/>
      <c r="P27" s="13"/>
      <c r="Q27" s="13"/>
      <c r="R27" s="13"/>
      <c r="S27" s="13"/>
      <c r="T27" s="13"/>
      <c r="U27" s="13"/>
      <c r="V27" s="14"/>
      <c r="W27" s="29">
        <f t="shared" ref="W27:W37" si="3">SUM(D27:V27)</f>
        <v>1</v>
      </c>
    </row>
    <row r="28" spans="1:23" ht="15" thickBot="1" x14ac:dyDescent="0.4">
      <c r="A28" s="213" t="s">
        <v>479</v>
      </c>
      <c r="B28" s="192">
        <v>2384.1059602649007</v>
      </c>
      <c r="C28" s="165"/>
      <c r="D28" s="38"/>
      <c r="E28" s="13"/>
      <c r="F28" s="13"/>
      <c r="G28" s="13"/>
      <c r="H28" s="13"/>
      <c r="I28" s="13"/>
      <c r="J28" s="13"/>
      <c r="K28" s="13"/>
      <c r="L28" s="13"/>
      <c r="M28" s="13"/>
      <c r="N28" s="13">
        <v>1</v>
      </c>
      <c r="O28" s="13"/>
      <c r="P28" s="13"/>
      <c r="Q28" s="13"/>
      <c r="R28" s="13"/>
      <c r="S28" s="13"/>
      <c r="T28" s="13"/>
      <c r="U28" s="13"/>
      <c r="V28" s="14"/>
      <c r="W28" s="29">
        <f t="shared" si="3"/>
        <v>1</v>
      </c>
    </row>
    <row r="29" spans="1:23" ht="15" thickBot="1" x14ac:dyDescent="0.4">
      <c r="A29" s="213" t="s">
        <v>480</v>
      </c>
      <c r="B29" s="192">
        <v>920.99337748344374</v>
      </c>
      <c r="C29" s="165"/>
      <c r="D29" s="38"/>
      <c r="E29" s="13"/>
      <c r="F29" s="13"/>
      <c r="G29" s="13"/>
      <c r="H29" s="13"/>
      <c r="I29" s="13"/>
      <c r="J29" s="13"/>
      <c r="K29" s="13"/>
      <c r="L29" s="13"/>
      <c r="M29" s="13"/>
      <c r="N29" s="13"/>
      <c r="O29" s="13">
        <v>1</v>
      </c>
      <c r="P29" s="13"/>
      <c r="Q29" s="13"/>
      <c r="R29" s="13"/>
      <c r="S29" s="13"/>
      <c r="T29" s="13"/>
      <c r="U29" s="13"/>
      <c r="V29" s="14"/>
      <c r="W29" s="29">
        <f t="shared" si="3"/>
        <v>1</v>
      </c>
    </row>
    <row r="30" spans="1:23" ht="15" thickBot="1" x14ac:dyDescent="0.4">
      <c r="A30" s="203" t="s">
        <v>481</v>
      </c>
      <c r="B30" s="192">
        <v>1854</v>
      </c>
      <c r="C30" s="165"/>
      <c r="D30" s="38"/>
      <c r="E30" s="13"/>
      <c r="F30" s="13">
        <v>1</v>
      </c>
      <c r="G30" s="13"/>
      <c r="H30" s="13"/>
      <c r="I30" s="13"/>
      <c r="J30" s="13"/>
      <c r="K30" s="13"/>
      <c r="L30" s="13"/>
      <c r="M30" s="13"/>
      <c r="N30" s="13"/>
      <c r="O30" s="13"/>
      <c r="P30" s="13"/>
      <c r="Q30" s="13"/>
      <c r="R30" s="13"/>
      <c r="S30" s="13"/>
      <c r="T30" s="13"/>
      <c r="U30" s="13"/>
      <c r="V30" s="14"/>
      <c r="W30" s="29">
        <f t="shared" si="3"/>
        <v>1</v>
      </c>
    </row>
    <row r="31" spans="1:23" ht="15" thickBot="1" x14ac:dyDescent="0.4">
      <c r="A31" s="213" t="s">
        <v>482</v>
      </c>
      <c r="B31" s="192">
        <v>5814</v>
      </c>
      <c r="C31" s="165"/>
      <c r="D31" s="38"/>
      <c r="E31" s="38">
        <v>1</v>
      </c>
      <c r="F31" s="38"/>
      <c r="G31" s="38"/>
      <c r="H31" s="38"/>
      <c r="I31" s="38"/>
      <c r="J31" s="38"/>
      <c r="K31" s="38"/>
      <c r="L31" s="38"/>
      <c r="M31" s="38"/>
      <c r="N31" s="38"/>
      <c r="O31" s="38"/>
      <c r="P31" s="38"/>
      <c r="Q31" s="38"/>
      <c r="R31" s="38"/>
      <c r="S31" s="38"/>
      <c r="T31" s="13"/>
      <c r="U31" s="13"/>
      <c r="V31" s="14"/>
      <c r="W31" s="29">
        <f t="shared" si="3"/>
        <v>1</v>
      </c>
    </row>
    <row r="32" spans="1:23" ht="15" thickBot="1" x14ac:dyDescent="0.4">
      <c r="A32" s="213" t="s">
        <v>483</v>
      </c>
      <c r="B32" s="192">
        <v>3225</v>
      </c>
      <c r="C32" s="165"/>
      <c r="D32" s="38"/>
      <c r="E32" s="38"/>
      <c r="F32" s="38"/>
      <c r="G32" s="38"/>
      <c r="H32" s="38">
        <v>1</v>
      </c>
      <c r="I32" s="38"/>
      <c r="J32" s="38"/>
      <c r="K32" s="38"/>
      <c r="L32" s="38"/>
      <c r="M32" s="38"/>
      <c r="N32" s="38"/>
      <c r="O32" s="38"/>
      <c r="P32" s="38"/>
      <c r="Q32" s="38"/>
      <c r="R32" s="38"/>
      <c r="S32" s="38"/>
      <c r="T32" s="13"/>
      <c r="U32" s="13"/>
      <c r="V32" s="14"/>
      <c r="W32" s="29">
        <f t="shared" si="3"/>
        <v>1</v>
      </c>
    </row>
    <row r="33" spans="1:23" ht="15" thickBot="1" x14ac:dyDescent="0.4">
      <c r="A33" s="213" t="s">
        <v>484</v>
      </c>
      <c r="B33" s="192">
        <v>4489</v>
      </c>
      <c r="C33" s="165"/>
      <c r="D33" s="38"/>
      <c r="E33" s="38"/>
      <c r="F33" s="38"/>
      <c r="G33" s="38"/>
      <c r="H33" s="38"/>
      <c r="I33" s="38"/>
      <c r="J33" s="38">
        <v>1</v>
      </c>
      <c r="K33" s="38"/>
      <c r="L33" s="38"/>
      <c r="M33" s="38"/>
      <c r="N33" s="38"/>
      <c r="O33" s="38"/>
      <c r="P33" s="38"/>
      <c r="Q33" s="38"/>
      <c r="R33" s="38"/>
      <c r="S33" s="38"/>
      <c r="T33" s="13"/>
      <c r="U33" s="13"/>
      <c r="V33" s="14"/>
      <c r="W33" s="29">
        <f t="shared" si="3"/>
        <v>1</v>
      </c>
    </row>
    <row r="34" spans="1:23" ht="15" thickBot="1" x14ac:dyDescent="0.4">
      <c r="A34" s="203" t="s">
        <v>485</v>
      </c>
      <c r="B34" s="192">
        <v>588</v>
      </c>
      <c r="C34" s="165"/>
      <c r="D34" s="38"/>
      <c r="E34" s="13"/>
      <c r="F34" s="13">
        <v>1</v>
      </c>
      <c r="G34" s="13"/>
      <c r="H34" s="13"/>
      <c r="I34" s="13"/>
      <c r="J34" s="13"/>
      <c r="K34" s="13"/>
      <c r="L34" s="13"/>
      <c r="M34" s="13"/>
      <c r="N34" s="13"/>
      <c r="O34" s="13"/>
      <c r="P34" s="13"/>
      <c r="Q34" s="13"/>
      <c r="R34" s="13"/>
      <c r="S34" s="13"/>
      <c r="T34" s="13"/>
      <c r="U34" s="13"/>
      <c r="V34" s="14"/>
      <c r="W34" s="29">
        <f t="shared" si="3"/>
        <v>1</v>
      </c>
    </row>
    <row r="35" spans="1:23" ht="15" thickBot="1" x14ac:dyDescent="0.4">
      <c r="A35" s="203" t="s">
        <v>486</v>
      </c>
      <c r="B35" s="192">
        <v>985</v>
      </c>
      <c r="C35" s="165"/>
      <c r="D35" s="38"/>
      <c r="E35" s="13"/>
      <c r="F35" s="13"/>
      <c r="G35" s="13">
        <v>1</v>
      </c>
      <c r="H35" s="13"/>
      <c r="I35" s="13"/>
      <c r="J35" s="13"/>
      <c r="K35" s="13"/>
      <c r="L35" s="13"/>
      <c r="M35" s="13"/>
      <c r="N35" s="13"/>
      <c r="O35" s="13"/>
      <c r="P35" s="13"/>
      <c r="Q35" s="13"/>
      <c r="R35" s="13"/>
      <c r="S35" s="13"/>
      <c r="T35" s="13"/>
      <c r="U35" s="13"/>
      <c r="V35" s="14"/>
      <c r="W35" s="29">
        <f t="shared" si="3"/>
        <v>1</v>
      </c>
    </row>
    <row r="36" spans="1:23" ht="15" thickBot="1" x14ac:dyDescent="0.4">
      <c r="A36" s="203" t="s">
        <v>524</v>
      </c>
      <c r="B36" s="192">
        <v>4148</v>
      </c>
      <c r="C36" s="165">
        <v>1</v>
      </c>
      <c r="D36" s="38"/>
      <c r="E36" s="13"/>
      <c r="F36" s="13"/>
      <c r="G36" s="13"/>
      <c r="H36" s="13"/>
      <c r="I36" s="13"/>
      <c r="J36" s="13"/>
      <c r="K36" s="13"/>
      <c r="L36" s="13"/>
      <c r="M36" s="13"/>
      <c r="N36" s="13"/>
      <c r="O36" s="13"/>
      <c r="P36" s="13"/>
      <c r="Q36" s="13"/>
      <c r="R36" s="13"/>
      <c r="S36" s="13"/>
      <c r="T36" s="13"/>
      <c r="U36" s="13"/>
      <c r="V36" s="14"/>
      <c r="W36" s="29">
        <f t="shared" si="3"/>
        <v>0</v>
      </c>
    </row>
    <row r="37" spans="1:23" ht="15" thickBot="1" x14ac:dyDescent="0.4">
      <c r="A37" s="213"/>
      <c r="B37" s="192"/>
      <c r="C37" s="165"/>
      <c r="D37" s="38"/>
      <c r="E37" s="38"/>
      <c r="F37" s="38"/>
      <c r="G37" s="38"/>
      <c r="H37" s="38"/>
      <c r="I37" s="38"/>
      <c r="J37" s="38"/>
      <c r="K37" s="38"/>
      <c r="L37" s="38"/>
      <c r="M37" s="38"/>
      <c r="N37" s="38"/>
      <c r="O37" s="38"/>
      <c r="P37" s="38"/>
      <c r="Q37" s="38"/>
      <c r="R37" s="38"/>
      <c r="S37" s="38"/>
      <c r="T37" s="13"/>
      <c r="U37" s="13"/>
      <c r="V37" s="14"/>
      <c r="W37" s="29">
        <f t="shared" si="3"/>
        <v>0</v>
      </c>
    </row>
    <row r="38" spans="1:23" ht="15" thickBot="1" x14ac:dyDescent="0.4">
      <c r="A38" s="203"/>
      <c r="B38" s="192"/>
      <c r="C38" s="165"/>
      <c r="D38" s="38"/>
      <c r="E38" s="13"/>
      <c r="F38" s="13"/>
      <c r="G38" s="13"/>
      <c r="H38" s="13"/>
      <c r="I38" s="13"/>
      <c r="J38" s="13"/>
      <c r="K38" s="13"/>
      <c r="L38" s="13"/>
      <c r="M38" s="13"/>
      <c r="N38" s="13"/>
      <c r="O38" s="13"/>
      <c r="P38" s="13"/>
      <c r="Q38" s="13"/>
      <c r="R38" s="13"/>
      <c r="S38" s="13"/>
      <c r="T38" s="13"/>
      <c r="U38" s="13"/>
      <c r="V38" s="14"/>
      <c r="W38" s="29">
        <f t="shared" ref="W38:W41" si="4">SUM(D38:V38)</f>
        <v>0</v>
      </c>
    </row>
    <row r="39" spans="1:23" ht="15" thickBot="1" x14ac:dyDescent="0.4">
      <c r="A39" s="203"/>
      <c r="B39" s="192"/>
      <c r="C39" s="165"/>
      <c r="D39" s="38"/>
      <c r="E39" s="13"/>
      <c r="F39" s="13"/>
      <c r="G39" s="13"/>
      <c r="H39" s="13"/>
      <c r="I39" s="13"/>
      <c r="J39" s="13"/>
      <c r="K39" s="13"/>
      <c r="L39" s="13"/>
      <c r="M39" s="13"/>
      <c r="N39" s="13"/>
      <c r="O39" s="13"/>
      <c r="P39" s="13"/>
      <c r="Q39" s="13"/>
      <c r="R39" s="13"/>
      <c r="S39" s="13"/>
      <c r="T39" s="13"/>
      <c r="U39" s="13"/>
      <c r="V39" s="14"/>
      <c r="W39" s="29">
        <f t="shared" si="4"/>
        <v>0</v>
      </c>
    </row>
    <row r="40" spans="1:23" ht="15" thickBot="1" x14ac:dyDescent="0.4">
      <c r="A40" s="203"/>
      <c r="B40" s="192"/>
      <c r="C40" s="165"/>
      <c r="D40" s="38"/>
      <c r="E40" s="13"/>
      <c r="F40" s="13"/>
      <c r="G40" s="13"/>
      <c r="H40" s="13"/>
      <c r="I40" s="13"/>
      <c r="J40" s="13"/>
      <c r="K40" s="13"/>
      <c r="L40" s="13"/>
      <c r="M40" s="13"/>
      <c r="N40" s="13"/>
      <c r="O40" s="13"/>
      <c r="P40" s="13"/>
      <c r="Q40" s="13"/>
      <c r="R40" s="13"/>
      <c r="S40" s="13"/>
      <c r="T40" s="13"/>
      <c r="U40" s="13"/>
      <c r="V40" s="14"/>
      <c r="W40" s="29">
        <f t="shared" si="4"/>
        <v>0</v>
      </c>
    </row>
    <row r="41" spans="1:23" ht="15" thickBot="1" x14ac:dyDescent="0.4">
      <c r="A41" s="203"/>
      <c r="B41" s="192"/>
      <c r="C41" s="165"/>
      <c r="D41" s="38"/>
      <c r="E41" s="38"/>
      <c r="F41" s="38"/>
      <c r="G41" s="38"/>
      <c r="H41" s="38"/>
      <c r="I41" s="38"/>
      <c r="J41" s="38"/>
      <c r="K41" s="38"/>
      <c r="L41" s="38"/>
      <c r="M41" s="38"/>
      <c r="N41" s="38"/>
      <c r="O41" s="38"/>
      <c r="P41" s="38"/>
      <c r="Q41" s="38"/>
      <c r="R41" s="38"/>
      <c r="S41" s="38"/>
      <c r="T41" s="13"/>
      <c r="U41" s="13"/>
      <c r="V41" s="14"/>
      <c r="W41" s="29">
        <f t="shared" si="4"/>
        <v>0</v>
      </c>
    </row>
    <row r="42" spans="1:23" ht="16" thickBot="1" x14ac:dyDescent="0.4">
      <c r="A42" s="144"/>
      <c r="B42" s="147"/>
      <c r="C42" s="165"/>
      <c r="D42" s="38"/>
      <c r="E42" s="13"/>
      <c r="F42" s="13"/>
      <c r="G42" s="13"/>
      <c r="H42" s="13"/>
      <c r="I42" s="13"/>
      <c r="J42" s="13"/>
      <c r="K42" s="13"/>
      <c r="L42" s="13"/>
      <c r="M42" s="13"/>
      <c r="N42" s="13"/>
      <c r="O42" s="13"/>
      <c r="P42" s="13"/>
      <c r="Q42" s="13"/>
      <c r="R42" s="13"/>
      <c r="S42" s="13"/>
      <c r="T42" s="13"/>
      <c r="U42" s="13"/>
      <c r="V42" s="14"/>
      <c r="W42" s="29">
        <f t="shared" ref="W42:W104" si="5">SUM(C42:V42)</f>
        <v>0</v>
      </c>
    </row>
    <row r="43" spans="1:23" ht="16" thickBot="1" x14ac:dyDescent="0.4">
      <c r="A43" s="170" t="s">
        <v>311</v>
      </c>
      <c r="B43" s="160">
        <f>SUM(B27:B42)</f>
        <v>27443.860927152316</v>
      </c>
      <c r="C43" s="159">
        <f>SUMPRODUCT($B27:$B42,C27:C42)</f>
        <v>4148</v>
      </c>
      <c r="D43" s="159">
        <f t="shared" ref="D43:V43" si="6">SUMPRODUCT($B27:$B42,D27:D42)</f>
        <v>0</v>
      </c>
      <c r="E43" s="159">
        <f t="shared" si="6"/>
        <v>5814</v>
      </c>
      <c r="F43" s="159">
        <f t="shared" si="6"/>
        <v>5477.7615894039736</v>
      </c>
      <c r="G43" s="159">
        <f t="shared" si="6"/>
        <v>985</v>
      </c>
      <c r="H43" s="159">
        <f t="shared" si="6"/>
        <v>3225</v>
      </c>
      <c r="I43" s="159">
        <f t="shared" si="6"/>
        <v>0</v>
      </c>
      <c r="J43" s="159">
        <f t="shared" si="6"/>
        <v>4489</v>
      </c>
      <c r="K43" s="159">
        <f t="shared" si="6"/>
        <v>0</v>
      </c>
      <c r="L43" s="159">
        <f t="shared" si="6"/>
        <v>0</v>
      </c>
      <c r="M43" s="159">
        <f t="shared" si="6"/>
        <v>0</v>
      </c>
      <c r="N43" s="159">
        <f t="shared" si="6"/>
        <v>2384.1059602649007</v>
      </c>
      <c r="O43" s="159">
        <f t="shared" si="6"/>
        <v>920.99337748344374</v>
      </c>
      <c r="P43" s="159">
        <f t="shared" si="6"/>
        <v>0</v>
      </c>
      <c r="Q43" s="159">
        <f t="shared" si="6"/>
        <v>0</v>
      </c>
      <c r="R43" s="159">
        <f t="shared" si="6"/>
        <v>0</v>
      </c>
      <c r="S43" s="159">
        <f t="shared" si="6"/>
        <v>0</v>
      </c>
      <c r="T43" s="159">
        <f t="shared" si="6"/>
        <v>0</v>
      </c>
      <c r="U43" s="159">
        <f t="shared" si="6"/>
        <v>0</v>
      </c>
      <c r="V43" s="159">
        <f t="shared" si="6"/>
        <v>0</v>
      </c>
      <c r="W43" s="171">
        <f>SUM(C43:V43)</f>
        <v>27443.860927152316</v>
      </c>
    </row>
    <row r="44" spans="1:23" ht="16" thickBot="1" x14ac:dyDescent="0.4">
      <c r="A44" s="119" t="s">
        <v>487</v>
      </c>
      <c r="B44" s="172">
        <v>29583</v>
      </c>
      <c r="C44" s="94">
        <f>C43/$W$43</f>
        <v>0.15114491401230157</v>
      </c>
      <c r="D44" s="94">
        <f>D43/$W$43</f>
        <v>0</v>
      </c>
      <c r="E44" s="94">
        <f t="shared" ref="E44:V44" si="7">E43/$W$43</f>
        <v>0.21185065816478335</v>
      </c>
      <c r="F44" s="94">
        <f t="shared" si="7"/>
        <v>0.19959879566305497</v>
      </c>
      <c r="G44" s="94">
        <f t="shared" si="7"/>
        <v>3.5891451374666601E-2</v>
      </c>
      <c r="H44" s="94">
        <f t="shared" si="7"/>
        <v>0.11751261998304546</v>
      </c>
      <c r="I44" s="94">
        <f t="shared" si="7"/>
        <v>0</v>
      </c>
      <c r="J44" s="94">
        <f t="shared" si="7"/>
        <v>0.16357027941205926</v>
      </c>
      <c r="K44" s="94">
        <f t="shared" si="7"/>
        <v>0</v>
      </c>
      <c r="L44" s="94">
        <f t="shared" si="7"/>
        <v>0</v>
      </c>
      <c r="M44" s="94">
        <f t="shared" si="7"/>
        <v>0</v>
      </c>
      <c r="N44" s="94">
        <f t="shared" si="7"/>
        <v>8.6872104715635029E-2</v>
      </c>
      <c r="O44" s="94">
        <f t="shared" si="7"/>
        <v>3.3559176674453788E-2</v>
      </c>
      <c r="P44" s="94">
        <f t="shared" si="7"/>
        <v>0</v>
      </c>
      <c r="Q44" s="94">
        <f t="shared" si="7"/>
        <v>0</v>
      </c>
      <c r="R44" s="94">
        <f t="shared" si="7"/>
        <v>0</v>
      </c>
      <c r="S44" s="94">
        <f t="shared" si="7"/>
        <v>0</v>
      </c>
      <c r="T44" s="94">
        <f t="shared" si="7"/>
        <v>0</v>
      </c>
      <c r="U44" s="94">
        <f t="shared" si="7"/>
        <v>0</v>
      </c>
      <c r="V44" s="94">
        <f t="shared" si="7"/>
        <v>0</v>
      </c>
      <c r="W44" s="29">
        <f t="shared" si="5"/>
        <v>1</v>
      </c>
    </row>
    <row r="45" spans="1:23" ht="16" thickBot="1" x14ac:dyDescent="0.4">
      <c r="A45" s="119"/>
      <c r="B45" s="142"/>
      <c r="C45" s="301">
        <f>$B44*C44</f>
        <v>4471.319991225917</v>
      </c>
      <c r="D45" s="301">
        <f>$B44*D44</f>
        <v>0</v>
      </c>
      <c r="E45" s="301">
        <f t="shared" ref="E45:V45" si="8">$B44*E44</f>
        <v>6267.1780204887855</v>
      </c>
      <c r="F45" s="301">
        <f t="shared" si="8"/>
        <v>5904.7311721001552</v>
      </c>
      <c r="G45" s="301">
        <f t="shared" si="8"/>
        <v>1061.7768060167621</v>
      </c>
      <c r="H45" s="301">
        <f t="shared" si="8"/>
        <v>3476.3758369584339</v>
      </c>
      <c r="I45" s="301">
        <f t="shared" si="8"/>
        <v>0</v>
      </c>
      <c r="J45" s="301">
        <f t="shared" si="8"/>
        <v>4838.8995758469491</v>
      </c>
      <c r="K45" s="301">
        <f t="shared" si="8"/>
        <v>0</v>
      </c>
      <c r="L45" s="301">
        <f t="shared" si="8"/>
        <v>0</v>
      </c>
      <c r="M45" s="301">
        <f t="shared" si="8"/>
        <v>0</v>
      </c>
      <c r="N45" s="301">
        <f t="shared" si="8"/>
        <v>2569.9374738026308</v>
      </c>
      <c r="O45" s="301">
        <f t="shared" si="8"/>
        <v>992.78112356036638</v>
      </c>
      <c r="P45" s="301">
        <f t="shared" si="8"/>
        <v>0</v>
      </c>
      <c r="Q45" s="301">
        <f t="shared" si="8"/>
        <v>0</v>
      </c>
      <c r="R45" s="301">
        <f t="shared" si="8"/>
        <v>0</v>
      </c>
      <c r="S45" s="301">
        <f t="shared" si="8"/>
        <v>0</v>
      </c>
      <c r="T45" s="301">
        <f t="shared" si="8"/>
        <v>0</v>
      </c>
      <c r="U45" s="301">
        <f t="shared" si="8"/>
        <v>0</v>
      </c>
      <c r="V45" s="301">
        <f t="shared" si="8"/>
        <v>0</v>
      </c>
      <c r="W45" s="162">
        <f t="shared" si="5"/>
        <v>29583.000000000004</v>
      </c>
    </row>
    <row r="46" spans="1:23" ht="16" thickBot="1" x14ac:dyDescent="0.4">
      <c r="A46" s="119"/>
      <c r="B46" s="142"/>
      <c r="C46" s="30"/>
      <c r="D46" s="38"/>
      <c r="E46" s="13"/>
      <c r="F46" s="13"/>
      <c r="G46" s="13"/>
      <c r="H46" s="13"/>
      <c r="I46" s="13"/>
      <c r="J46" s="13"/>
      <c r="K46" s="13"/>
      <c r="L46" s="13"/>
      <c r="M46" s="13"/>
      <c r="N46" s="13"/>
      <c r="O46" s="13"/>
      <c r="P46" s="13"/>
      <c r="Q46" s="13"/>
      <c r="R46" s="13"/>
      <c r="S46" s="13"/>
      <c r="T46" s="13"/>
      <c r="U46" s="13"/>
      <c r="V46" s="14"/>
      <c r="W46" s="29">
        <f t="shared" si="5"/>
        <v>0</v>
      </c>
    </row>
    <row r="47" spans="1:23" ht="16" thickBot="1" x14ac:dyDescent="0.4">
      <c r="A47" s="119"/>
      <c r="B47" s="142"/>
      <c r="C47" s="30"/>
      <c r="D47" s="38"/>
      <c r="E47" s="13"/>
      <c r="F47" s="13"/>
      <c r="G47" s="13"/>
      <c r="H47" s="13"/>
      <c r="I47" s="13"/>
      <c r="J47" s="13"/>
      <c r="K47" s="13"/>
      <c r="L47" s="13"/>
      <c r="M47" s="13"/>
      <c r="N47" s="13"/>
      <c r="O47" s="13"/>
      <c r="P47" s="13"/>
      <c r="Q47" s="13"/>
      <c r="R47" s="13"/>
      <c r="S47" s="13"/>
      <c r="T47" s="13"/>
      <c r="U47" s="13"/>
      <c r="V47" s="14"/>
      <c r="W47" s="29">
        <f t="shared" si="5"/>
        <v>0</v>
      </c>
    </row>
    <row r="48" spans="1:23" ht="16" thickBot="1" x14ac:dyDescent="0.4">
      <c r="A48" s="119"/>
      <c r="B48" s="142"/>
      <c r="C48" s="30"/>
      <c r="D48" s="38"/>
      <c r="E48" s="13"/>
      <c r="F48" s="13"/>
      <c r="G48" s="13"/>
      <c r="H48" s="13"/>
      <c r="I48" s="13"/>
      <c r="J48" s="13"/>
      <c r="K48" s="13"/>
      <c r="L48" s="13"/>
      <c r="M48" s="13"/>
      <c r="N48" s="13"/>
      <c r="O48" s="13"/>
      <c r="P48" s="13"/>
      <c r="Q48" s="13"/>
      <c r="R48" s="13"/>
      <c r="S48" s="13"/>
      <c r="T48" s="13"/>
      <c r="U48" s="13"/>
      <c r="V48" s="14"/>
      <c r="W48" s="29">
        <f t="shared" si="5"/>
        <v>0</v>
      </c>
    </row>
    <row r="49" spans="1:23" ht="16" thickBot="1" x14ac:dyDescent="0.4">
      <c r="A49" s="119"/>
      <c r="B49" s="142"/>
      <c r="C49" s="30"/>
      <c r="D49" s="38"/>
      <c r="E49" s="13"/>
      <c r="F49" s="13"/>
      <c r="G49" s="13"/>
      <c r="H49" s="13"/>
      <c r="I49" s="13"/>
      <c r="J49" s="13"/>
      <c r="K49" s="13"/>
      <c r="L49" s="13"/>
      <c r="M49" s="13"/>
      <c r="N49" s="13"/>
      <c r="O49" s="13"/>
      <c r="P49" s="13"/>
      <c r="Q49" s="13"/>
      <c r="R49" s="13"/>
      <c r="S49" s="13"/>
      <c r="T49" s="13"/>
      <c r="U49" s="13"/>
      <c r="V49" s="14"/>
      <c r="W49" s="29">
        <f t="shared" si="5"/>
        <v>0</v>
      </c>
    </row>
    <row r="50" spans="1:23" ht="16" thickBot="1" x14ac:dyDescent="0.4">
      <c r="A50" s="119"/>
      <c r="B50" s="142"/>
      <c r="C50" s="30"/>
      <c r="D50" s="38"/>
      <c r="E50" s="13"/>
      <c r="F50" s="13"/>
      <c r="G50" s="13"/>
      <c r="H50" s="13"/>
      <c r="I50" s="13"/>
      <c r="J50" s="13"/>
      <c r="K50" s="13"/>
      <c r="L50" s="13"/>
      <c r="M50" s="13"/>
      <c r="N50" s="13"/>
      <c r="O50" s="13"/>
      <c r="P50" s="13"/>
      <c r="Q50" s="13"/>
      <c r="R50" s="13"/>
      <c r="S50" s="13"/>
      <c r="T50" s="13"/>
      <c r="U50" s="13"/>
      <c r="V50" s="14"/>
      <c r="W50" s="29">
        <f t="shared" si="5"/>
        <v>0</v>
      </c>
    </row>
    <row r="51" spans="1:23" ht="16" thickBot="1" x14ac:dyDescent="0.4">
      <c r="A51" s="119"/>
      <c r="B51" s="142"/>
      <c r="C51" s="30"/>
      <c r="D51" s="38"/>
      <c r="E51" s="13"/>
      <c r="F51" s="13"/>
      <c r="G51" s="13"/>
      <c r="H51" s="13"/>
      <c r="I51" s="13"/>
      <c r="J51" s="13"/>
      <c r="K51" s="13"/>
      <c r="L51" s="13"/>
      <c r="M51" s="13"/>
      <c r="N51" s="13"/>
      <c r="O51" s="13"/>
      <c r="P51" s="13"/>
      <c r="Q51" s="13"/>
      <c r="R51" s="13"/>
      <c r="S51" s="13"/>
      <c r="T51" s="13"/>
      <c r="U51" s="13"/>
      <c r="V51" s="14"/>
      <c r="W51" s="29">
        <f t="shared" si="5"/>
        <v>0</v>
      </c>
    </row>
    <row r="52" spans="1:23" ht="16" thickBot="1" x14ac:dyDescent="0.4">
      <c r="A52" s="119"/>
      <c r="B52" s="142"/>
      <c r="C52" s="30"/>
      <c r="D52" s="38"/>
      <c r="E52" s="13"/>
      <c r="F52" s="13"/>
      <c r="G52" s="13"/>
      <c r="H52" s="13"/>
      <c r="I52" s="13"/>
      <c r="J52" s="13"/>
      <c r="K52" s="13"/>
      <c r="L52" s="13"/>
      <c r="M52" s="13"/>
      <c r="N52" s="13"/>
      <c r="O52" s="13"/>
      <c r="P52" s="13"/>
      <c r="Q52" s="13"/>
      <c r="R52" s="13"/>
      <c r="S52" s="13"/>
      <c r="T52" s="13"/>
      <c r="U52" s="13"/>
      <c r="V52" s="14"/>
      <c r="W52" s="29">
        <f t="shared" si="5"/>
        <v>0</v>
      </c>
    </row>
    <row r="53" spans="1:23" ht="16" thickBot="1" x14ac:dyDescent="0.4">
      <c r="A53" s="119"/>
      <c r="B53" s="142"/>
      <c r="C53" s="30"/>
      <c r="D53" s="38"/>
      <c r="E53" s="13"/>
      <c r="F53" s="13"/>
      <c r="G53" s="13"/>
      <c r="H53" s="13"/>
      <c r="I53" s="13"/>
      <c r="J53" s="13"/>
      <c r="K53" s="13"/>
      <c r="L53" s="13"/>
      <c r="M53" s="13"/>
      <c r="N53" s="13"/>
      <c r="O53" s="13"/>
      <c r="P53" s="13"/>
      <c r="Q53" s="13"/>
      <c r="R53" s="13"/>
      <c r="S53" s="13"/>
      <c r="T53" s="13"/>
      <c r="U53" s="13"/>
      <c r="V53" s="14"/>
      <c r="W53" s="29">
        <f t="shared" si="5"/>
        <v>0</v>
      </c>
    </row>
    <row r="54" spans="1:23" ht="16" thickBot="1" x14ac:dyDescent="0.4">
      <c r="A54" s="119"/>
      <c r="B54" s="142"/>
      <c r="C54" s="30"/>
      <c r="D54" s="38"/>
      <c r="E54" s="13"/>
      <c r="F54" s="13"/>
      <c r="G54" s="13"/>
      <c r="H54" s="13"/>
      <c r="I54" s="13"/>
      <c r="J54" s="13"/>
      <c r="K54" s="13"/>
      <c r="L54" s="13"/>
      <c r="M54" s="13"/>
      <c r="N54" s="13"/>
      <c r="O54" s="13"/>
      <c r="P54" s="13"/>
      <c r="Q54" s="13"/>
      <c r="R54" s="13"/>
      <c r="S54" s="13"/>
      <c r="T54" s="13"/>
      <c r="U54" s="13"/>
      <c r="V54" s="14"/>
      <c r="W54" s="29">
        <f t="shared" si="5"/>
        <v>0</v>
      </c>
    </row>
    <row r="55" spans="1:23" ht="16" thickBot="1" x14ac:dyDescent="0.4">
      <c r="A55" s="119"/>
      <c r="B55" s="142"/>
      <c r="C55" s="30"/>
      <c r="D55" s="38"/>
      <c r="E55" s="13"/>
      <c r="F55" s="13"/>
      <c r="G55" s="13"/>
      <c r="H55" s="13"/>
      <c r="I55" s="13"/>
      <c r="J55" s="13"/>
      <c r="K55" s="13"/>
      <c r="L55" s="13"/>
      <c r="M55" s="13"/>
      <c r="N55" s="13"/>
      <c r="O55" s="13"/>
      <c r="P55" s="13"/>
      <c r="Q55" s="13"/>
      <c r="R55" s="13"/>
      <c r="S55" s="13"/>
      <c r="T55" s="13"/>
      <c r="U55" s="13"/>
      <c r="V55" s="14"/>
      <c r="W55" s="29">
        <f t="shared" si="5"/>
        <v>0</v>
      </c>
    </row>
    <row r="56" spans="1:23" ht="16" thickBot="1" x14ac:dyDescent="0.4">
      <c r="A56" s="119"/>
      <c r="B56" s="142"/>
      <c r="C56" s="30"/>
      <c r="D56" s="38"/>
      <c r="E56" s="13"/>
      <c r="F56" s="13"/>
      <c r="G56" s="13"/>
      <c r="H56" s="13"/>
      <c r="I56" s="13"/>
      <c r="J56" s="13"/>
      <c r="K56" s="13"/>
      <c r="L56" s="13"/>
      <c r="M56" s="13"/>
      <c r="N56" s="13"/>
      <c r="O56" s="13"/>
      <c r="P56" s="13"/>
      <c r="Q56" s="13"/>
      <c r="R56" s="13"/>
      <c r="S56" s="13"/>
      <c r="T56" s="13"/>
      <c r="U56" s="13"/>
      <c r="V56" s="14"/>
      <c r="W56" s="29">
        <f t="shared" si="5"/>
        <v>0</v>
      </c>
    </row>
    <row r="57" spans="1:23" ht="16" thickBot="1" x14ac:dyDescent="0.4">
      <c r="A57" s="119"/>
      <c r="B57" s="142"/>
      <c r="C57" s="30"/>
      <c r="D57" s="38"/>
      <c r="E57" s="13"/>
      <c r="F57" s="13"/>
      <c r="G57" s="13"/>
      <c r="H57" s="13"/>
      <c r="I57" s="13"/>
      <c r="J57" s="13"/>
      <c r="K57" s="13"/>
      <c r="L57" s="13"/>
      <c r="M57" s="13"/>
      <c r="N57" s="13"/>
      <c r="O57" s="13"/>
      <c r="P57" s="13"/>
      <c r="Q57" s="13"/>
      <c r="R57" s="13"/>
      <c r="S57" s="13"/>
      <c r="T57" s="13"/>
      <c r="U57" s="13"/>
      <c r="V57" s="14"/>
      <c r="W57" s="29">
        <f t="shared" si="5"/>
        <v>0</v>
      </c>
    </row>
    <row r="58" spans="1:23" ht="16" thickBot="1" x14ac:dyDescent="0.4">
      <c r="A58" s="119"/>
      <c r="B58" s="142"/>
      <c r="C58" s="30"/>
      <c r="D58" s="38"/>
      <c r="E58" s="13"/>
      <c r="F58" s="13"/>
      <c r="G58" s="13"/>
      <c r="H58" s="13"/>
      <c r="I58" s="13"/>
      <c r="J58" s="13"/>
      <c r="K58" s="13"/>
      <c r="L58" s="13"/>
      <c r="M58" s="13"/>
      <c r="N58" s="13"/>
      <c r="O58" s="13"/>
      <c r="P58" s="13"/>
      <c r="Q58" s="13"/>
      <c r="R58" s="13"/>
      <c r="S58" s="13"/>
      <c r="T58" s="13"/>
      <c r="U58" s="13"/>
      <c r="V58" s="14"/>
      <c r="W58" s="29">
        <f t="shared" si="5"/>
        <v>0</v>
      </c>
    </row>
    <row r="59" spans="1:23" ht="16" thickBot="1" x14ac:dyDescent="0.4">
      <c r="A59" s="119"/>
      <c r="B59" s="142"/>
      <c r="C59" s="30"/>
      <c r="D59" s="38"/>
      <c r="E59" s="13"/>
      <c r="F59" s="13"/>
      <c r="G59" s="13"/>
      <c r="H59" s="13"/>
      <c r="I59" s="13"/>
      <c r="J59" s="13"/>
      <c r="K59" s="13"/>
      <c r="L59" s="13"/>
      <c r="M59" s="13"/>
      <c r="N59" s="13"/>
      <c r="O59" s="13"/>
      <c r="P59" s="13"/>
      <c r="Q59" s="13"/>
      <c r="R59" s="13"/>
      <c r="S59" s="13"/>
      <c r="T59" s="13"/>
      <c r="U59" s="13"/>
      <c r="V59" s="14"/>
      <c r="W59" s="29">
        <f t="shared" si="5"/>
        <v>0</v>
      </c>
    </row>
    <row r="60" spans="1:23" ht="16" thickBot="1" x14ac:dyDescent="0.4">
      <c r="A60" s="119"/>
      <c r="B60" s="142"/>
      <c r="C60" s="30"/>
      <c r="D60" s="38"/>
      <c r="E60" s="13"/>
      <c r="F60" s="13"/>
      <c r="G60" s="13"/>
      <c r="H60" s="13"/>
      <c r="I60" s="13"/>
      <c r="J60" s="13"/>
      <c r="K60" s="13"/>
      <c r="L60" s="13"/>
      <c r="M60" s="13"/>
      <c r="N60" s="13"/>
      <c r="O60" s="13"/>
      <c r="P60" s="13"/>
      <c r="Q60" s="13"/>
      <c r="R60" s="13"/>
      <c r="S60" s="13"/>
      <c r="T60" s="13"/>
      <c r="U60" s="13"/>
      <c r="V60" s="14"/>
      <c r="W60" s="29">
        <f t="shared" si="5"/>
        <v>0</v>
      </c>
    </row>
    <row r="61" spans="1:23" ht="16" thickBot="1" x14ac:dyDescent="0.4">
      <c r="A61" s="119"/>
      <c r="B61" s="142"/>
      <c r="C61" s="30"/>
      <c r="D61" s="38"/>
      <c r="E61" s="13"/>
      <c r="F61" s="13"/>
      <c r="G61" s="13"/>
      <c r="H61" s="13"/>
      <c r="I61" s="13"/>
      <c r="J61" s="13"/>
      <c r="K61" s="13"/>
      <c r="L61" s="13"/>
      <c r="M61" s="13"/>
      <c r="N61" s="13"/>
      <c r="O61" s="13"/>
      <c r="P61" s="13"/>
      <c r="Q61" s="13"/>
      <c r="R61" s="13"/>
      <c r="S61" s="13"/>
      <c r="T61" s="13"/>
      <c r="U61" s="13"/>
      <c r="V61" s="14"/>
      <c r="W61" s="29">
        <f t="shared" si="5"/>
        <v>0</v>
      </c>
    </row>
    <row r="62" spans="1:23" ht="16" thickBot="1" x14ac:dyDescent="0.4">
      <c r="A62" s="119"/>
      <c r="B62" s="142"/>
      <c r="C62" s="30"/>
      <c r="D62" s="38"/>
      <c r="E62" s="13"/>
      <c r="F62" s="13"/>
      <c r="G62" s="13"/>
      <c r="H62" s="13"/>
      <c r="I62" s="13"/>
      <c r="J62" s="13"/>
      <c r="K62" s="13"/>
      <c r="L62" s="13"/>
      <c r="M62" s="13"/>
      <c r="N62" s="13"/>
      <c r="O62" s="13"/>
      <c r="P62" s="13"/>
      <c r="Q62" s="13"/>
      <c r="R62" s="13"/>
      <c r="S62" s="13"/>
      <c r="T62" s="13"/>
      <c r="U62" s="13"/>
      <c r="V62" s="14"/>
      <c r="W62" s="29">
        <f t="shared" si="5"/>
        <v>0</v>
      </c>
    </row>
    <row r="63" spans="1:23" ht="16" thickBot="1" x14ac:dyDescent="0.4">
      <c r="A63" s="119"/>
      <c r="B63" s="142"/>
      <c r="C63" s="30"/>
      <c r="D63" s="38"/>
      <c r="E63" s="13"/>
      <c r="F63" s="13"/>
      <c r="G63" s="13"/>
      <c r="H63" s="13"/>
      <c r="I63" s="13"/>
      <c r="J63" s="13"/>
      <c r="K63" s="13"/>
      <c r="L63" s="13"/>
      <c r="M63" s="13"/>
      <c r="N63" s="13"/>
      <c r="O63" s="13"/>
      <c r="P63" s="13"/>
      <c r="Q63" s="13"/>
      <c r="R63" s="13"/>
      <c r="S63" s="13"/>
      <c r="T63" s="13"/>
      <c r="U63" s="13"/>
      <c r="V63" s="14"/>
      <c r="W63" s="29">
        <f t="shared" si="5"/>
        <v>0</v>
      </c>
    </row>
    <row r="64" spans="1:23" ht="16" thickBot="1" x14ac:dyDescent="0.4">
      <c r="A64" s="119"/>
      <c r="B64" s="142"/>
      <c r="C64" s="30"/>
      <c r="D64" s="38"/>
      <c r="E64" s="13"/>
      <c r="F64" s="13"/>
      <c r="G64" s="13"/>
      <c r="H64" s="13"/>
      <c r="I64" s="13"/>
      <c r="J64" s="13"/>
      <c r="K64" s="13"/>
      <c r="L64" s="13"/>
      <c r="M64" s="13"/>
      <c r="N64" s="13"/>
      <c r="O64" s="13"/>
      <c r="P64" s="13"/>
      <c r="Q64" s="13"/>
      <c r="R64" s="13"/>
      <c r="S64" s="13"/>
      <c r="T64" s="13"/>
      <c r="U64" s="13"/>
      <c r="V64" s="14"/>
      <c r="W64" s="29">
        <f t="shared" si="5"/>
        <v>0</v>
      </c>
    </row>
    <row r="65" spans="1:23" ht="16" thickBot="1" x14ac:dyDescent="0.4">
      <c r="A65" s="119"/>
      <c r="B65" s="142"/>
      <c r="C65" s="30"/>
      <c r="D65" s="38"/>
      <c r="E65" s="13"/>
      <c r="F65" s="13"/>
      <c r="G65" s="13"/>
      <c r="H65" s="13"/>
      <c r="I65" s="13"/>
      <c r="J65" s="13"/>
      <c r="K65" s="13"/>
      <c r="L65" s="13"/>
      <c r="M65" s="13"/>
      <c r="N65" s="13"/>
      <c r="O65" s="13"/>
      <c r="P65" s="13"/>
      <c r="Q65" s="13"/>
      <c r="R65" s="13"/>
      <c r="S65" s="13"/>
      <c r="T65" s="13"/>
      <c r="U65" s="13"/>
      <c r="V65" s="14"/>
      <c r="W65" s="29">
        <f t="shared" si="5"/>
        <v>0</v>
      </c>
    </row>
    <row r="66" spans="1:23" ht="16" thickBot="1" x14ac:dyDescent="0.4">
      <c r="A66" s="119"/>
      <c r="B66" s="142"/>
      <c r="C66" s="30"/>
      <c r="D66" s="38"/>
      <c r="E66" s="13"/>
      <c r="F66" s="13"/>
      <c r="G66" s="13"/>
      <c r="H66" s="13"/>
      <c r="I66" s="13"/>
      <c r="J66" s="13"/>
      <c r="K66" s="13"/>
      <c r="L66" s="13"/>
      <c r="M66" s="13"/>
      <c r="N66" s="13"/>
      <c r="O66" s="13"/>
      <c r="P66" s="13"/>
      <c r="Q66" s="13"/>
      <c r="R66" s="13"/>
      <c r="S66" s="13"/>
      <c r="T66" s="13"/>
      <c r="U66" s="13"/>
      <c r="V66" s="14"/>
      <c r="W66" s="29">
        <f t="shared" si="5"/>
        <v>0</v>
      </c>
    </row>
    <row r="67" spans="1:23" ht="16" thickBot="1" x14ac:dyDescent="0.4">
      <c r="A67" s="119"/>
      <c r="B67" s="142"/>
      <c r="C67" s="30"/>
      <c r="D67" s="38"/>
      <c r="E67" s="13"/>
      <c r="F67" s="13"/>
      <c r="G67" s="13"/>
      <c r="H67" s="13"/>
      <c r="I67" s="13"/>
      <c r="J67" s="13"/>
      <c r="K67" s="13"/>
      <c r="L67" s="13"/>
      <c r="M67" s="13"/>
      <c r="N67" s="13"/>
      <c r="O67" s="13"/>
      <c r="P67" s="13"/>
      <c r="Q67" s="13"/>
      <c r="R67" s="13"/>
      <c r="S67" s="13"/>
      <c r="T67" s="13"/>
      <c r="U67" s="13"/>
      <c r="V67" s="14"/>
      <c r="W67" s="29">
        <f t="shared" si="5"/>
        <v>0</v>
      </c>
    </row>
    <row r="68" spans="1:23" ht="16" thickBot="1" x14ac:dyDescent="0.4">
      <c r="A68" s="119"/>
      <c r="B68" s="142"/>
      <c r="C68" s="30"/>
      <c r="D68" s="38"/>
      <c r="E68" s="13"/>
      <c r="F68" s="13"/>
      <c r="G68" s="13"/>
      <c r="H68" s="13"/>
      <c r="I68" s="13"/>
      <c r="J68" s="13"/>
      <c r="K68" s="13"/>
      <c r="L68" s="13"/>
      <c r="M68" s="13"/>
      <c r="N68" s="13"/>
      <c r="O68" s="13"/>
      <c r="P68" s="13"/>
      <c r="Q68" s="13"/>
      <c r="R68" s="13"/>
      <c r="S68" s="13"/>
      <c r="T68" s="13"/>
      <c r="U68" s="13"/>
      <c r="V68" s="14"/>
      <c r="W68" s="29">
        <f t="shared" si="5"/>
        <v>0</v>
      </c>
    </row>
    <row r="69" spans="1:23" ht="16" thickBot="1" x14ac:dyDescent="0.4">
      <c r="A69" s="119"/>
      <c r="B69" s="142"/>
      <c r="C69" s="30"/>
      <c r="D69" s="38"/>
      <c r="E69" s="13"/>
      <c r="F69" s="13"/>
      <c r="G69" s="13"/>
      <c r="H69" s="13"/>
      <c r="I69" s="13"/>
      <c r="J69" s="13"/>
      <c r="K69" s="13"/>
      <c r="L69" s="13"/>
      <c r="M69" s="13"/>
      <c r="N69" s="13"/>
      <c r="O69" s="13"/>
      <c r="P69" s="13"/>
      <c r="Q69" s="13"/>
      <c r="R69" s="13"/>
      <c r="S69" s="13"/>
      <c r="T69" s="13"/>
      <c r="U69" s="13"/>
      <c r="V69" s="14"/>
      <c r="W69" s="29">
        <f t="shared" si="5"/>
        <v>0</v>
      </c>
    </row>
    <row r="70" spans="1:23" ht="16" thickBot="1" x14ac:dyDescent="0.4">
      <c r="A70" s="119"/>
      <c r="B70" s="142"/>
      <c r="C70" s="30"/>
      <c r="D70" s="38"/>
      <c r="E70" s="13"/>
      <c r="F70" s="13"/>
      <c r="G70" s="13"/>
      <c r="H70" s="13"/>
      <c r="I70" s="13"/>
      <c r="J70" s="13"/>
      <c r="K70" s="13"/>
      <c r="L70" s="13"/>
      <c r="M70" s="13"/>
      <c r="N70" s="13"/>
      <c r="O70" s="13"/>
      <c r="P70" s="13"/>
      <c r="Q70" s="13"/>
      <c r="R70" s="13"/>
      <c r="S70" s="13"/>
      <c r="T70" s="13"/>
      <c r="U70" s="13"/>
      <c r="V70" s="14"/>
      <c r="W70" s="29">
        <f t="shared" si="5"/>
        <v>0</v>
      </c>
    </row>
    <row r="71" spans="1:23" ht="16" thickBot="1" x14ac:dyDescent="0.4">
      <c r="A71" s="119"/>
      <c r="B71" s="142"/>
      <c r="C71" s="30"/>
      <c r="D71" s="38"/>
      <c r="E71" s="13"/>
      <c r="F71" s="13"/>
      <c r="G71" s="13"/>
      <c r="H71" s="13"/>
      <c r="I71" s="13"/>
      <c r="J71" s="13"/>
      <c r="K71" s="13"/>
      <c r="L71" s="13"/>
      <c r="M71" s="13"/>
      <c r="N71" s="13"/>
      <c r="O71" s="13"/>
      <c r="P71" s="13"/>
      <c r="Q71" s="13"/>
      <c r="R71" s="13"/>
      <c r="S71" s="13"/>
      <c r="T71" s="13"/>
      <c r="U71" s="13"/>
      <c r="V71" s="14"/>
      <c r="W71" s="29">
        <f t="shared" si="5"/>
        <v>0</v>
      </c>
    </row>
    <row r="72" spans="1:23" ht="16" thickBot="1" x14ac:dyDescent="0.4">
      <c r="A72" s="119"/>
      <c r="B72" s="142"/>
      <c r="C72" s="30"/>
      <c r="D72" s="38"/>
      <c r="E72" s="13"/>
      <c r="F72" s="13"/>
      <c r="G72" s="13"/>
      <c r="H72" s="13"/>
      <c r="I72" s="13"/>
      <c r="J72" s="13"/>
      <c r="K72" s="13"/>
      <c r="L72" s="13"/>
      <c r="M72" s="13"/>
      <c r="N72" s="13"/>
      <c r="O72" s="13"/>
      <c r="P72" s="13"/>
      <c r="Q72" s="13"/>
      <c r="R72" s="13"/>
      <c r="S72" s="13"/>
      <c r="T72" s="13"/>
      <c r="U72" s="13"/>
      <c r="V72" s="14"/>
      <c r="W72" s="29">
        <f t="shared" si="5"/>
        <v>0</v>
      </c>
    </row>
    <row r="73" spans="1:23" ht="16" thickBot="1" x14ac:dyDescent="0.4">
      <c r="A73" s="119"/>
      <c r="B73" s="142"/>
      <c r="C73" s="30"/>
      <c r="D73" s="38"/>
      <c r="E73" s="13"/>
      <c r="F73" s="13"/>
      <c r="G73" s="13"/>
      <c r="H73" s="13"/>
      <c r="I73" s="13"/>
      <c r="J73" s="13"/>
      <c r="K73" s="13"/>
      <c r="L73" s="13"/>
      <c r="M73" s="13"/>
      <c r="N73" s="13"/>
      <c r="O73" s="13"/>
      <c r="P73" s="13"/>
      <c r="Q73" s="13"/>
      <c r="R73" s="13"/>
      <c r="S73" s="13"/>
      <c r="T73" s="13"/>
      <c r="U73" s="13"/>
      <c r="V73" s="14"/>
      <c r="W73" s="29">
        <f t="shared" si="5"/>
        <v>0</v>
      </c>
    </row>
    <row r="74" spans="1:23" ht="16" thickBot="1" x14ac:dyDescent="0.4">
      <c r="A74" s="119"/>
      <c r="B74" s="142"/>
      <c r="C74" s="30"/>
      <c r="D74" s="38"/>
      <c r="E74" s="13"/>
      <c r="F74" s="13"/>
      <c r="G74" s="13"/>
      <c r="H74" s="13"/>
      <c r="I74" s="13"/>
      <c r="J74" s="13"/>
      <c r="K74" s="13"/>
      <c r="L74" s="13"/>
      <c r="M74" s="13"/>
      <c r="N74" s="13"/>
      <c r="O74" s="13"/>
      <c r="P74" s="13"/>
      <c r="Q74" s="13"/>
      <c r="R74" s="13"/>
      <c r="S74" s="13"/>
      <c r="T74" s="13"/>
      <c r="U74" s="13"/>
      <c r="V74" s="14"/>
      <c r="W74" s="29">
        <f t="shared" si="5"/>
        <v>0</v>
      </c>
    </row>
    <row r="75" spans="1:23" ht="16" thickBot="1" x14ac:dyDescent="0.4">
      <c r="A75" s="119"/>
      <c r="B75" s="142"/>
      <c r="C75" s="30"/>
      <c r="D75" s="38"/>
      <c r="E75" s="13"/>
      <c r="F75" s="13"/>
      <c r="G75" s="13"/>
      <c r="H75" s="13"/>
      <c r="I75" s="13"/>
      <c r="J75" s="13"/>
      <c r="K75" s="13"/>
      <c r="L75" s="13"/>
      <c r="M75" s="13"/>
      <c r="N75" s="13"/>
      <c r="O75" s="13"/>
      <c r="P75" s="13"/>
      <c r="Q75" s="13"/>
      <c r="R75" s="13"/>
      <c r="S75" s="13"/>
      <c r="T75" s="13"/>
      <c r="U75" s="13"/>
      <c r="V75" s="14"/>
      <c r="W75" s="29">
        <f t="shared" si="5"/>
        <v>0</v>
      </c>
    </row>
    <row r="76" spans="1:23" ht="16" thickBot="1" x14ac:dyDescent="0.4">
      <c r="A76" s="119"/>
      <c r="B76" s="142"/>
      <c r="C76" s="30"/>
      <c r="D76" s="38"/>
      <c r="E76" s="13"/>
      <c r="F76" s="13"/>
      <c r="G76" s="13"/>
      <c r="H76" s="13"/>
      <c r="I76" s="13"/>
      <c r="J76" s="13"/>
      <c r="K76" s="13"/>
      <c r="L76" s="13"/>
      <c r="M76" s="13"/>
      <c r="N76" s="13"/>
      <c r="O76" s="13"/>
      <c r="P76" s="13"/>
      <c r="Q76" s="13"/>
      <c r="R76" s="13"/>
      <c r="S76" s="13"/>
      <c r="T76" s="13"/>
      <c r="U76" s="13"/>
      <c r="V76" s="14"/>
      <c r="W76" s="29">
        <f t="shared" si="5"/>
        <v>0</v>
      </c>
    </row>
    <row r="77" spans="1:23" ht="16" thickBot="1" x14ac:dyDescent="0.4">
      <c r="A77" s="119"/>
      <c r="B77" s="142"/>
      <c r="C77" s="30"/>
      <c r="D77" s="38"/>
      <c r="E77" s="13"/>
      <c r="F77" s="13"/>
      <c r="G77" s="13"/>
      <c r="H77" s="13"/>
      <c r="I77" s="13"/>
      <c r="J77" s="13"/>
      <c r="K77" s="13"/>
      <c r="L77" s="13"/>
      <c r="M77" s="13"/>
      <c r="N77" s="13"/>
      <c r="O77" s="13"/>
      <c r="P77" s="13"/>
      <c r="Q77" s="13"/>
      <c r="R77" s="13"/>
      <c r="S77" s="13"/>
      <c r="T77" s="13"/>
      <c r="U77" s="13"/>
      <c r="V77" s="14"/>
      <c r="W77" s="29">
        <f t="shared" si="5"/>
        <v>0</v>
      </c>
    </row>
    <row r="78" spans="1:23" ht="16" thickBot="1" x14ac:dyDescent="0.4">
      <c r="A78" s="119"/>
      <c r="B78" s="142"/>
      <c r="C78" s="30"/>
      <c r="D78" s="38"/>
      <c r="E78" s="13"/>
      <c r="F78" s="13"/>
      <c r="G78" s="13"/>
      <c r="H78" s="13"/>
      <c r="I78" s="13"/>
      <c r="J78" s="13"/>
      <c r="K78" s="13"/>
      <c r="L78" s="13"/>
      <c r="M78" s="13"/>
      <c r="N78" s="13"/>
      <c r="O78" s="13"/>
      <c r="P78" s="13"/>
      <c r="Q78" s="13"/>
      <c r="R78" s="13"/>
      <c r="S78" s="13"/>
      <c r="T78" s="13"/>
      <c r="U78" s="13"/>
      <c r="V78" s="14"/>
      <c r="W78" s="29">
        <f t="shared" si="5"/>
        <v>0</v>
      </c>
    </row>
    <row r="79" spans="1:23" ht="16" thickBot="1" x14ac:dyDescent="0.4">
      <c r="A79" s="119"/>
      <c r="B79" s="142"/>
      <c r="C79" s="30"/>
      <c r="D79" s="38"/>
      <c r="E79" s="13"/>
      <c r="F79" s="13"/>
      <c r="G79" s="13"/>
      <c r="H79" s="13"/>
      <c r="I79" s="13"/>
      <c r="J79" s="13"/>
      <c r="K79" s="13"/>
      <c r="L79" s="13"/>
      <c r="M79" s="13"/>
      <c r="N79" s="13"/>
      <c r="O79" s="13"/>
      <c r="P79" s="13"/>
      <c r="Q79" s="13"/>
      <c r="R79" s="13"/>
      <c r="S79" s="13"/>
      <c r="T79" s="13"/>
      <c r="U79" s="13"/>
      <c r="V79" s="14"/>
      <c r="W79" s="29">
        <f t="shared" si="5"/>
        <v>0</v>
      </c>
    </row>
    <row r="80" spans="1:23" ht="16" thickBot="1" x14ac:dyDescent="0.4">
      <c r="A80" s="119"/>
      <c r="B80" s="142"/>
      <c r="C80" s="30"/>
      <c r="D80" s="38"/>
      <c r="E80" s="13"/>
      <c r="F80" s="13"/>
      <c r="G80" s="13"/>
      <c r="H80" s="13"/>
      <c r="I80" s="13"/>
      <c r="J80" s="13"/>
      <c r="K80" s="13"/>
      <c r="L80" s="13"/>
      <c r="M80" s="13"/>
      <c r="N80" s="13"/>
      <c r="O80" s="13"/>
      <c r="P80" s="13"/>
      <c r="Q80" s="13"/>
      <c r="R80" s="13"/>
      <c r="S80" s="13"/>
      <c r="T80" s="13"/>
      <c r="U80" s="13"/>
      <c r="V80" s="14"/>
      <c r="W80" s="29">
        <f t="shared" si="5"/>
        <v>0</v>
      </c>
    </row>
    <row r="81" spans="1:23" ht="16" thickBot="1" x14ac:dyDescent="0.4">
      <c r="A81" s="119"/>
      <c r="B81" s="142"/>
      <c r="C81" s="30"/>
      <c r="D81" s="38"/>
      <c r="E81" s="13"/>
      <c r="F81" s="13"/>
      <c r="G81" s="13"/>
      <c r="H81" s="13"/>
      <c r="I81" s="13"/>
      <c r="J81" s="13"/>
      <c r="K81" s="13"/>
      <c r="L81" s="13"/>
      <c r="M81" s="13"/>
      <c r="N81" s="13"/>
      <c r="O81" s="13"/>
      <c r="P81" s="13"/>
      <c r="Q81" s="13"/>
      <c r="R81" s="13"/>
      <c r="S81" s="13"/>
      <c r="T81" s="13"/>
      <c r="U81" s="13"/>
      <c r="V81" s="14"/>
      <c r="W81" s="29">
        <f t="shared" si="5"/>
        <v>0</v>
      </c>
    </row>
    <row r="82" spans="1:23" ht="16" thickBot="1" x14ac:dyDescent="0.4">
      <c r="A82" s="119"/>
      <c r="B82" s="142"/>
      <c r="C82" s="30"/>
      <c r="D82" s="38"/>
      <c r="E82" s="13"/>
      <c r="F82" s="13"/>
      <c r="G82" s="13"/>
      <c r="H82" s="13"/>
      <c r="I82" s="13"/>
      <c r="J82" s="13"/>
      <c r="K82" s="13"/>
      <c r="L82" s="13"/>
      <c r="M82" s="13"/>
      <c r="N82" s="13"/>
      <c r="O82" s="13"/>
      <c r="P82" s="13"/>
      <c r="Q82" s="13"/>
      <c r="R82" s="13"/>
      <c r="S82" s="13"/>
      <c r="T82" s="13"/>
      <c r="U82" s="13"/>
      <c r="V82" s="14"/>
      <c r="W82" s="29">
        <f t="shared" si="5"/>
        <v>0</v>
      </c>
    </row>
    <row r="83" spans="1:23" ht="16" thickBot="1" x14ac:dyDescent="0.4">
      <c r="A83" s="119"/>
      <c r="B83" s="142"/>
      <c r="C83" s="30"/>
      <c r="D83" s="38"/>
      <c r="E83" s="13"/>
      <c r="F83" s="13"/>
      <c r="G83" s="13"/>
      <c r="H83" s="13"/>
      <c r="I83" s="13"/>
      <c r="J83" s="13"/>
      <c r="K83" s="13"/>
      <c r="L83" s="13"/>
      <c r="M83" s="13"/>
      <c r="N83" s="13"/>
      <c r="O83" s="13"/>
      <c r="P83" s="13"/>
      <c r="Q83" s="13"/>
      <c r="R83" s="13"/>
      <c r="S83" s="13"/>
      <c r="T83" s="13"/>
      <c r="U83" s="13"/>
      <c r="V83" s="14"/>
      <c r="W83" s="29">
        <f t="shared" si="5"/>
        <v>0</v>
      </c>
    </row>
    <row r="84" spans="1:23" ht="16" thickBot="1" x14ac:dyDescent="0.4">
      <c r="A84" s="119"/>
      <c r="B84" s="142"/>
      <c r="C84" s="30"/>
      <c r="D84" s="38"/>
      <c r="E84" s="13"/>
      <c r="F84" s="13"/>
      <c r="G84" s="13"/>
      <c r="H84" s="13"/>
      <c r="I84" s="13"/>
      <c r="J84" s="13"/>
      <c r="K84" s="13"/>
      <c r="L84" s="13"/>
      <c r="M84" s="13"/>
      <c r="N84" s="13"/>
      <c r="O84" s="13"/>
      <c r="P84" s="13"/>
      <c r="Q84" s="13"/>
      <c r="R84" s="13"/>
      <c r="S84" s="13"/>
      <c r="T84" s="13"/>
      <c r="U84" s="13"/>
      <c r="V84" s="14"/>
      <c r="W84" s="29">
        <f t="shared" si="5"/>
        <v>0</v>
      </c>
    </row>
    <row r="85" spans="1:23" ht="16" thickBot="1" x14ac:dyDescent="0.4">
      <c r="A85" s="119"/>
      <c r="B85" s="142"/>
      <c r="C85" s="30"/>
      <c r="D85" s="38"/>
      <c r="E85" s="13"/>
      <c r="F85" s="13"/>
      <c r="G85" s="13"/>
      <c r="H85" s="13"/>
      <c r="I85" s="13"/>
      <c r="J85" s="13"/>
      <c r="K85" s="13"/>
      <c r="L85" s="13"/>
      <c r="M85" s="13"/>
      <c r="N85" s="13"/>
      <c r="O85" s="13"/>
      <c r="P85" s="13"/>
      <c r="Q85" s="13"/>
      <c r="R85" s="13"/>
      <c r="S85" s="13"/>
      <c r="T85" s="13"/>
      <c r="U85" s="13"/>
      <c r="V85" s="14"/>
      <c r="W85" s="29">
        <f t="shared" si="5"/>
        <v>0</v>
      </c>
    </row>
    <row r="86" spans="1:23" ht="16" thickBot="1" x14ac:dyDescent="0.4">
      <c r="A86" s="119"/>
      <c r="B86" s="142"/>
      <c r="C86" s="30"/>
      <c r="D86" s="38"/>
      <c r="E86" s="13"/>
      <c r="F86" s="13"/>
      <c r="G86" s="13"/>
      <c r="H86" s="13"/>
      <c r="I86" s="13"/>
      <c r="J86" s="13"/>
      <c r="K86" s="13"/>
      <c r="L86" s="13"/>
      <c r="M86" s="13"/>
      <c r="N86" s="13"/>
      <c r="O86" s="13"/>
      <c r="P86" s="13"/>
      <c r="Q86" s="13"/>
      <c r="R86" s="13"/>
      <c r="S86" s="13"/>
      <c r="T86" s="13"/>
      <c r="U86" s="13"/>
      <c r="V86" s="14"/>
      <c r="W86" s="29">
        <f t="shared" si="5"/>
        <v>0</v>
      </c>
    </row>
    <row r="87" spans="1:23" ht="16" thickBot="1" x14ac:dyDescent="0.4">
      <c r="A87" s="119"/>
      <c r="B87" s="142"/>
      <c r="C87" s="30"/>
      <c r="D87" s="38"/>
      <c r="E87" s="13"/>
      <c r="F87" s="13"/>
      <c r="G87" s="13"/>
      <c r="H87" s="13"/>
      <c r="I87" s="13"/>
      <c r="J87" s="13"/>
      <c r="K87" s="13"/>
      <c r="L87" s="13"/>
      <c r="M87" s="13"/>
      <c r="N87" s="13"/>
      <c r="O87" s="13"/>
      <c r="P87" s="13"/>
      <c r="Q87" s="13"/>
      <c r="R87" s="13"/>
      <c r="S87" s="13"/>
      <c r="T87" s="13"/>
      <c r="U87" s="13"/>
      <c r="V87" s="14"/>
      <c r="W87" s="29">
        <f t="shared" si="5"/>
        <v>0</v>
      </c>
    </row>
    <row r="88" spans="1:23" ht="16" thickBot="1" x14ac:dyDescent="0.4">
      <c r="A88" s="119"/>
      <c r="B88" s="142"/>
      <c r="C88" s="30"/>
      <c r="D88" s="38"/>
      <c r="E88" s="13"/>
      <c r="F88" s="13"/>
      <c r="G88" s="13"/>
      <c r="H88" s="13"/>
      <c r="I88" s="13"/>
      <c r="J88" s="13"/>
      <c r="K88" s="13"/>
      <c r="L88" s="13"/>
      <c r="M88" s="13"/>
      <c r="N88" s="13"/>
      <c r="O88" s="13"/>
      <c r="P88" s="13"/>
      <c r="Q88" s="13"/>
      <c r="R88" s="13"/>
      <c r="S88" s="13"/>
      <c r="T88" s="13"/>
      <c r="U88" s="13"/>
      <c r="V88" s="14"/>
      <c r="W88" s="29">
        <f t="shared" si="5"/>
        <v>0</v>
      </c>
    </row>
    <row r="89" spans="1:23" ht="16" thickBot="1" x14ac:dyDescent="0.4">
      <c r="A89" s="119"/>
      <c r="B89" s="142"/>
      <c r="C89" s="30"/>
      <c r="D89" s="38"/>
      <c r="E89" s="13"/>
      <c r="F89" s="13"/>
      <c r="G89" s="13"/>
      <c r="H89" s="13"/>
      <c r="I89" s="13"/>
      <c r="J89" s="13"/>
      <c r="K89" s="13"/>
      <c r="L89" s="13"/>
      <c r="M89" s="13"/>
      <c r="N89" s="13"/>
      <c r="O89" s="13"/>
      <c r="P89" s="13"/>
      <c r="Q89" s="13"/>
      <c r="R89" s="13"/>
      <c r="S89" s="13"/>
      <c r="T89" s="13"/>
      <c r="U89" s="13"/>
      <c r="V89" s="14"/>
      <c r="W89" s="29">
        <f t="shared" si="5"/>
        <v>0</v>
      </c>
    </row>
    <row r="90" spans="1:23" ht="16" thickBot="1" x14ac:dyDescent="0.4">
      <c r="A90" s="119"/>
      <c r="B90" s="142"/>
      <c r="C90" s="30"/>
      <c r="D90" s="38"/>
      <c r="E90" s="13"/>
      <c r="F90" s="13"/>
      <c r="G90" s="13"/>
      <c r="H90" s="13"/>
      <c r="I90" s="13"/>
      <c r="J90" s="13"/>
      <c r="K90" s="13"/>
      <c r="L90" s="13"/>
      <c r="M90" s="13"/>
      <c r="N90" s="13"/>
      <c r="O90" s="13"/>
      <c r="P90" s="13"/>
      <c r="Q90" s="13"/>
      <c r="R90" s="13"/>
      <c r="S90" s="13"/>
      <c r="T90" s="13"/>
      <c r="U90" s="13"/>
      <c r="V90" s="14"/>
      <c r="W90" s="29">
        <f t="shared" si="5"/>
        <v>0</v>
      </c>
    </row>
    <row r="91" spans="1:23" ht="16" thickBot="1" x14ac:dyDescent="0.4">
      <c r="A91" s="119"/>
      <c r="B91" s="142"/>
      <c r="C91" s="30"/>
      <c r="D91" s="38"/>
      <c r="E91" s="13"/>
      <c r="F91" s="13"/>
      <c r="G91" s="13"/>
      <c r="H91" s="13"/>
      <c r="I91" s="13"/>
      <c r="J91" s="13"/>
      <c r="K91" s="13"/>
      <c r="L91" s="13"/>
      <c r="M91" s="13"/>
      <c r="N91" s="13"/>
      <c r="O91" s="13"/>
      <c r="P91" s="13"/>
      <c r="Q91" s="13"/>
      <c r="R91" s="13"/>
      <c r="S91" s="13"/>
      <c r="T91" s="13"/>
      <c r="U91" s="13"/>
      <c r="V91" s="14"/>
      <c r="W91" s="29">
        <f t="shared" si="5"/>
        <v>0</v>
      </c>
    </row>
    <row r="92" spans="1:23" ht="16" thickBot="1" x14ac:dyDescent="0.4">
      <c r="A92" s="119"/>
      <c r="B92" s="142"/>
      <c r="C92" s="30"/>
      <c r="D92" s="38"/>
      <c r="E92" s="13"/>
      <c r="F92" s="13"/>
      <c r="G92" s="13"/>
      <c r="H92" s="13"/>
      <c r="I92" s="13"/>
      <c r="J92" s="13"/>
      <c r="K92" s="13"/>
      <c r="L92" s="13"/>
      <c r="M92" s="13"/>
      <c r="N92" s="13"/>
      <c r="O92" s="13"/>
      <c r="P92" s="13"/>
      <c r="Q92" s="13"/>
      <c r="R92" s="13"/>
      <c r="S92" s="13"/>
      <c r="T92" s="13"/>
      <c r="U92" s="13"/>
      <c r="V92" s="14"/>
      <c r="W92" s="29">
        <f t="shared" si="5"/>
        <v>0</v>
      </c>
    </row>
    <row r="93" spans="1:23" ht="16" thickBot="1" x14ac:dyDescent="0.4">
      <c r="A93" s="119"/>
      <c r="B93" s="142"/>
      <c r="C93" s="30"/>
      <c r="D93" s="38"/>
      <c r="E93" s="13"/>
      <c r="F93" s="13"/>
      <c r="G93" s="13"/>
      <c r="H93" s="13"/>
      <c r="I93" s="13"/>
      <c r="J93" s="13"/>
      <c r="K93" s="13"/>
      <c r="L93" s="13"/>
      <c r="M93" s="13"/>
      <c r="N93" s="13"/>
      <c r="O93" s="13"/>
      <c r="P93" s="13"/>
      <c r="Q93" s="13"/>
      <c r="R93" s="13"/>
      <c r="S93" s="13"/>
      <c r="T93" s="13"/>
      <c r="U93" s="13"/>
      <c r="V93" s="14"/>
      <c r="W93" s="29">
        <f t="shared" si="5"/>
        <v>0</v>
      </c>
    </row>
    <row r="94" spans="1:23" ht="16" thickBot="1" x14ac:dyDescent="0.4">
      <c r="A94" s="119"/>
      <c r="B94" s="142"/>
      <c r="C94" s="30"/>
      <c r="D94" s="38"/>
      <c r="E94" s="13"/>
      <c r="F94" s="13"/>
      <c r="G94" s="13"/>
      <c r="H94" s="13"/>
      <c r="I94" s="13"/>
      <c r="J94" s="13"/>
      <c r="K94" s="13"/>
      <c r="L94" s="13"/>
      <c r="M94" s="13"/>
      <c r="N94" s="13"/>
      <c r="O94" s="13"/>
      <c r="P94" s="13"/>
      <c r="Q94" s="13"/>
      <c r="R94" s="13"/>
      <c r="S94" s="13"/>
      <c r="T94" s="13"/>
      <c r="U94" s="13"/>
      <c r="V94" s="14"/>
      <c r="W94" s="29">
        <f t="shared" si="5"/>
        <v>0</v>
      </c>
    </row>
    <row r="95" spans="1:23" ht="16" thickBot="1" x14ac:dyDescent="0.4">
      <c r="A95" s="119"/>
      <c r="B95" s="142"/>
      <c r="C95" s="30"/>
      <c r="D95" s="38"/>
      <c r="E95" s="13"/>
      <c r="F95" s="13"/>
      <c r="G95" s="13"/>
      <c r="H95" s="13"/>
      <c r="I95" s="13"/>
      <c r="J95" s="13"/>
      <c r="K95" s="13"/>
      <c r="L95" s="13"/>
      <c r="M95" s="13"/>
      <c r="N95" s="13"/>
      <c r="O95" s="13"/>
      <c r="P95" s="13"/>
      <c r="Q95" s="13"/>
      <c r="R95" s="13"/>
      <c r="S95" s="13"/>
      <c r="T95" s="13"/>
      <c r="U95" s="13"/>
      <c r="V95" s="14"/>
      <c r="W95" s="29">
        <f t="shared" si="5"/>
        <v>0</v>
      </c>
    </row>
    <row r="96" spans="1:23" ht="16" thickBot="1" x14ac:dyDescent="0.4">
      <c r="A96" s="119"/>
      <c r="B96" s="142"/>
      <c r="C96" s="30"/>
      <c r="D96" s="38"/>
      <c r="E96" s="13"/>
      <c r="F96" s="13"/>
      <c r="G96" s="13"/>
      <c r="H96" s="13"/>
      <c r="I96" s="13"/>
      <c r="J96" s="13"/>
      <c r="K96" s="13"/>
      <c r="L96" s="13"/>
      <c r="M96" s="13"/>
      <c r="N96" s="13"/>
      <c r="O96" s="13"/>
      <c r="P96" s="13"/>
      <c r="Q96" s="13"/>
      <c r="R96" s="13"/>
      <c r="S96" s="13"/>
      <c r="T96" s="13"/>
      <c r="U96" s="13"/>
      <c r="V96" s="14"/>
      <c r="W96" s="29">
        <f t="shared" si="5"/>
        <v>0</v>
      </c>
    </row>
    <row r="97" spans="1:23" ht="16" thickBot="1" x14ac:dyDescent="0.4">
      <c r="A97" s="119"/>
      <c r="B97" s="142"/>
      <c r="C97" s="30"/>
      <c r="D97" s="38"/>
      <c r="E97" s="13"/>
      <c r="F97" s="13"/>
      <c r="G97" s="13"/>
      <c r="H97" s="13"/>
      <c r="I97" s="13"/>
      <c r="J97" s="13"/>
      <c r="K97" s="13"/>
      <c r="L97" s="13"/>
      <c r="M97" s="13"/>
      <c r="N97" s="13"/>
      <c r="O97" s="13"/>
      <c r="P97" s="13"/>
      <c r="Q97" s="13"/>
      <c r="R97" s="13"/>
      <c r="S97" s="13"/>
      <c r="T97" s="13"/>
      <c r="U97" s="13"/>
      <c r="V97" s="14"/>
      <c r="W97" s="29">
        <f t="shared" si="5"/>
        <v>0</v>
      </c>
    </row>
    <row r="98" spans="1:23" ht="16" thickBot="1" x14ac:dyDescent="0.4">
      <c r="A98" s="119"/>
      <c r="B98" s="142"/>
      <c r="C98" s="30"/>
      <c r="D98" s="38"/>
      <c r="E98" s="13"/>
      <c r="F98" s="13"/>
      <c r="G98" s="13"/>
      <c r="H98" s="13"/>
      <c r="I98" s="13"/>
      <c r="J98" s="13"/>
      <c r="K98" s="13"/>
      <c r="L98" s="13"/>
      <c r="M98" s="13"/>
      <c r="N98" s="13"/>
      <c r="O98" s="13"/>
      <c r="P98" s="13"/>
      <c r="Q98" s="13"/>
      <c r="R98" s="13"/>
      <c r="S98" s="13"/>
      <c r="T98" s="13"/>
      <c r="U98" s="13"/>
      <c r="V98" s="14"/>
      <c r="W98" s="29">
        <f t="shared" si="5"/>
        <v>0</v>
      </c>
    </row>
    <row r="99" spans="1:23" ht="16" thickBot="1" x14ac:dyDescent="0.4">
      <c r="A99" s="119"/>
      <c r="B99" s="142"/>
      <c r="C99" s="30"/>
      <c r="D99" s="38"/>
      <c r="E99" s="13"/>
      <c r="F99" s="13"/>
      <c r="G99" s="13"/>
      <c r="H99" s="13"/>
      <c r="I99" s="13"/>
      <c r="J99" s="13"/>
      <c r="K99" s="13"/>
      <c r="L99" s="13"/>
      <c r="M99" s="13"/>
      <c r="N99" s="13"/>
      <c r="O99" s="13"/>
      <c r="P99" s="13"/>
      <c r="Q99" s="13"/>
      <c r="R99" s="13"/>
      <c r="S99" s="13"/>
      <c r="T99" s="13"/>
      <c r="U99" s="13"/>
      <c r="V99" s="14"/>
      <c r="W99" s="29">
        <f t="shared" si="5"/>
        <v>0</v>
      </c>
    </row>
    <row r="100" spans="1:23" ht="16" thickBot="1" x14ac:dyDescent="0.4">
      <c r="A100" s="119"/>
      <c r="B100" s="142"/>
      <c r="C100" s="30"/>
      <c r="D100" s="38"/>
      <c r="E100" s="13"/>
      <c r="F100" s="13"/>
      <c r="G100" s="13"/>
      <c r="H100" s="13"/>
      <c r="I100" s="13"/>
      <c r="J100" s="13"/>
      <c r="K100" s="13"/>
      <c r="L100" s="13"/>
      <c r="M100" s="13"/>
      <c r="N100" s="13"/>
      <c r="O100" s="13"/>
      <c r="P100" s="13"/>
      <c r="Q100" s="13"/>
      <c r="R100" s="13"/>
      <c r="S100" s="13"/>
      <c r="T100" s="13"/>
      <c r="U100" s="13"/>
      <c r="V100" s="14"/>
      <c r="W100" s="29">
        <f t="shared" si="5"/>
        <v>0</v>
      </c>
    </row>
    <row r="101" spans="1:23" ht="16" thickBot="1" x14ac:dyDescent="0.4">
      <c r="A101" s="119"/>
      <c r="B101" s="142"/>
      <c r="C101" s="30"/>
      <c r="D101" s="38"/>
      <c r="E101" s="13"/>
      <c r="F101" s="13"/>
      <c r="G101" s="13"/>
      <c r="H101" s="13"/>
      <c r="I101" s="13"/>
      <c r="J101" s="13"/>
      <c r="K101" s="13"/>
      <c r="L101" s="13"/>
      <c r="M101" s="13"/>
      <c r="N101" s="13"/>
      <c r="O101" s="13"/>
      <c r="P101" s="13"/>
      <c r="Q101" s="13"/>
      <c r="R101" s="13"/>
      <c r="S101" s="13"/>
      <c r="T101" s="13"/>
      <c r="U101" s="13"/>
      <c r="V101" s="14"/>
      <c r="W101" s="29">
        <f t="shared" si="5"/>
        <v>0</v>
      </c>
    </row>
    <row r="102" spans="1:23" ht="16" thickBot="1" x14ac:dyDescent="0.4">
      <c r="A102" s="119"/>
      <c r="B102" s="142"/>
      <c r="C102" s="30"/>
      <c r="D102" s="38"/>
      <c r="E102" s="13"/>
      <c r="F102" s="13"/>
      <c r="G102" s="13"/>
      <c r="H102" s="13"/>
      <c r="I102" s="13"/>
      <c r="J102" s="13"/>
      <c r="K102" s="13"/>
      <c r="L102" s="13"/>
      <c r="M102" s="13"/>
      <c r="N102" s="13"/>
      <c r="O102" s="13"/>
      <c r="P102" s="13"/>
      <c r="Q102" s="13"/>
      <c r="R102" s="13"/>
      <c r="S102" s="13"/>
      <c r="T102" s="13"/>
      <c r="U102" s="13"/>
      <c r="V102" s="14"/>
      <c r="W102" s="29">
        <f t="shared" si="5"/>
        <v>0</v>
      </c>
    </row>
    <row r="103" spans="1:23" ht="16" thickBot="1" x14ac:dyDescent="0.4">
      <c r="A103" s="119"/>
      <c r="B103" s="142"/>
      <c r="C103" s="30"/>
      <c r="D103" s="38"/>
      <c r="E103" s="13"/>
      <c r="F103" s="13"/>
      <c r="G103" s="13"/>
      <c r="H103" s="13"/>
      <c r="I103" s="13"/>
      <c r="J103" s="13"/>
      <c r="K103" s="13"/>
      <c r="L103" s="13"/>
      <c r="M103" s="13"/>
      <c r="N103" s="13"/>
      <c r="O103" s="13"/>
      <c r="P103" s="13"/>
      <c r="Q103" s="13"/>
      <c r="R103" s="13"/>
      <c r="S103" s="13"/>
      <c r="T103" s="13"/>
      <c r="U103" s="13"/>
      <c r="V103" s="14"/>
      <c r="W103" s="29">
        <f t="shared" si="5"/>
        <v>0</v>
      </c>
    </row>
    <row r="104" spans="1:23" ht="16" thickBot="1" x14ac:dyDescent="0.4">
      <c r="A104" s="119"/>
      <c r="B104" s="142"/>
      <c r="C104" s="30"/>
      <c r="D104" s="38"/>
      <c r="E104" s="13"/>
      <c r="F104" s="13"/>
      <c r="G104" s="13"/>
      <c r="H104" s="13"/>
      <c r="I104" s="13"/>
      <c r="J104" s="13"/>
      <c r="K104" s="13"/>
      <c r="L104" s="13"/>
      <c r="M104" s="13"/>
      <c r="N104" s="13"/>
      <c r="O104" s="13"/>
      <c r="P104" s="13"/>
      <c r="Q104" s="13"/>
      <c r="R104" s="13"/>
      <c r="S104" s="13"/>
      <c r="T104" s="13"/>
      <c r="U104" s="13"/>
      <c r="V104" s="14"/>
      <c r="W104" s="29">
        <f t="shared" si="5"/>
        <v>0</v>
      </c>
    </row>
    <row r="105" spans="1:23" ht="16" thickBot="1" x14ac:dyDescent="0.4">
      <c r="A105" s="119"/>
      <c r="B105" s="142"/>
      <c r="C105" s="30"/>
      <c r="D105" s="38"/>
      <c r="E105" s="13"/>
      <c r="F105" s="13"/>
      <c r="G105" s="13"/>
      <c r="H105" s="13"/>
      <c r="I105" s="13"/>
      <c r="J105" s="13"/>
      <c r="K105" s="13"/>
      <c r="L105" s="13"/>
      <c r="M105" s="13"/>
      <c r="N105" s="13"/>
      <c r="O105" s="13"/>
      <c r="P105" s="13"/>
      <c r="Q105" s="13"/>
      <c r="R105" s="13"/>
      <c r="S105" s="13"/>
      <c r="T105" s="13"/>
      <c r="U105" s="13"/>
      <c r="V105" s="14"/>
      <c r="W105" s="29">
        <f t="shared" ref="W105:W153" si="9">SUM(C105:V105)</f>
        <v>0</v>
      </c>
    </row>
    <row r="106" spans="1:23" ht="16" thickBot="1" x14ac:dyDescent="0.4">
      <c r="A106" s="119"/>
      <c r="B106" s="142"/>
      <c r="C106" s="30"/>
      <c r="D106" s="38"/>
      <c r="E106" s="13"/>
      <c r="F106" s="13"/>
      <c r="G106" s="13"/>
      <c r="H106" s="13"/>
      <c r="I106" s="13"/>
      <c r="J106" s="13"/>
      <c r="K106" s="13"/>
      <c r="L106" s="13"/>
      <c r="M106" s="13"/>
      <c r="N106" s="13"/>
      <c r="O106" s="13"/>
      <c r="P106" s="13"/>
      <c r="Q106" s="13"/>
      <c r="R106" s="13"/>
      <c r="S106" s="13"/>
      <c r="T106" s="13"/>
      <c r="U106" s="13"/>
      <c r="V106" s="14"/>
      <c r="W106" s="29">
        <f t="shared" si="9"/>
        <v>0</v>
      </c>
    </row>
    <row r="107" spans="1:23" ht="16" thickBot="1" x14ac:dyDescent="0.4">
      <c r="A107" s="119"/>
      <c r="B107" s="142"/>
      <c r="C107" s="30"/>
      <c r="D107" s="38"/>
      <c r="E107" s="13"/>
      <c r="F107" s="13"/>
      <c r="G107" s="13"/>
      <c r="H107" s="13"/>
      <c r="I107" s="13"/>
      <c r="J107" s="13"/>
      <c r="K107" s="13"/>
      <c r="L107" s="13"/>
      <c r="M107" s="13"/>
      <c r="N107" s="13"/>
      <c r="O107" s="13"/>
      <c r="P107" s="13"/>
      <c r="Q107" s="13"/>
      <c r="R107" s="13"/>
      <c r="S107" s="13"/>
      <c r="T107" s="13"/>
      <c r="U107" s="13"/>
      <c r="V107" s="14"/>
      <c r="W107" s="29">
        <f t="shared" si="9"/>
        <v>0</v>
      </c>
    </row>
    <row r="108" spans="1:23" ht="16" thickBot="1" x14ac:dyDescent="0.4">
      <c r="A108" s="119"/>
      <c r="B108" s="142"/>
      <c r="C108" s="30"/>
      <c r="D108" s="38"/>
      <c r="E108" s="13"/>
      <c r="F108" s="13"/>
      <c r="G108" s="13"/>
      <c r="H108" s="13"/>
      <c r="I108" s="13"/>
      <c r="J108" s="13"/>
      <c r="K108" s="13"/>
      <c r="L108" s="13"/>
      <c r="M108" s="13"/>
      <c r="N108" s="13"/>
      <c r="O108" s="13"/>
      <c r="P108" s="13"/>
      <c r="Q108" s="13"/>
      <c r="R108" s="13"/>
      <c r="S108" s="13"/>
      <c r="T108" s="13"/>
      <c r="U108" s="13"/>
      <c r="V108" s="14"/>
      <c r="W108" s="29">
        <f t="shared" si="9"/>
        <v>0</v>
      </c>
    </row>
    <row r="109" spans="1:23" ht="16" thickBot="1" x14ac:dyDescent="0.4">
      <c r="A109" s="119"/>
      <c r="B109" s="142"/>
      <c r="C109" s="30"/>
      <c r="D109" s="38"/>
      <c r="E109" s="13"/>
      <c r="F109" s="13"/>
      <c r="G109" s="13"/>
      <c r="H109" s="13"/>
      <c r="I109" s="13"/>
      <c r="J109" s="13"/>
      <c r="K109" s="13"/>
      <c r="L109" s="13"/>
      <c r="M109" s="13"/>
      <c r="N109" s="13"/>
      <c r="O109" s="13"/>
      <c r="P109" s="13"/>
      <c r="Q109" s="13"/>
      <c r="R109" s="13"/>
      <c r="S109" s="13"/>
      <c r="T109" s="13"/>
      <c r="U109" s="13"/>
      <c r="V109" s="14"/>
      <c r="W109" s="29">
        <f t="shared" si="9"/>
        <v>0</v>
      </c>
    </row>
    <row r="110" spans="1:23" ht="16" thickBot="1" x14ac:dyDescent="0.4">
      <c r="A110" s="119"/>
      <c r="B110" s="142"/>
      <c r="C110" s="30"/>
      <c r="D110" s="38"/>
      <c r="E110" s="13"/>
      <c r="F110" s="13"/>
      <c r="G110" s="13"/>
      <c r="H110" s="13"/>
      <c r="I110" s="13"/>
      <c r="J110" s="13"/>
      <c r="K110" s="13"/>
      <c r="L110" s="13"/>
      <c r="M110" s="13"/>
      <c r="N110" s="13"/>
      <c r="O110" s="13"/>
      <c r="P110" s="13"/>
      <c r="Q110" s="13"/>
      <c r="R110" s="13"/>
      <c r="S110" s="13"/>
      <c r="T110" s="13"/>
      <c r="U110" s="13"/>
      <c r="V110" s="14"/>
      <c r="W110" s="29">
        <f t="shared" si="9"/>
        <v>0</v>
      </c>
    </row>
    <row r="111" spans="1:23" ht="16" thickBot="1" x14ac:dyDescent="0.4">
      <c r="A111" s="119"/>
      <c r="B111" s="142"/>
      <c r="C111" s="30"/>
      <c r="D111" s="38"/>
      <c r="E111" s="13"/>
      <c r="F111" s="13"/>
      <c r="G111" s="13"/>
      <c r="H111" s="13"/>
      <c r="I111" s="13"/>
      <c r="J111" s="13"/>
      <c r="K111" s="13"/>
      <c r="L111" s="13"/>
      <c r="M111" s="13"/>
      <c r="N111" s="13"/>
      <c r="O111" s="13"/>
      <c r="P111" s="13"/>
      <c r="Q111" s="13"/>
      <c r="R111" s="13"/>
      <c r="S111" s="13"/>
      <c r="T111" s="13"/>
      <c r="U111" s="13"/>
      <c r="V111" s="14"/>
      <c r="W111" s="29">
        <f t="shared" si="9"/>
        <v>0</v>
      </c>
    </row>
    <row r="112" spans="1:23" ht="16" thickBot="1" x14ac:dyDescent="0.4">
      <c r="A112" s="119"/>
      <c r="B112" s="142"/>
      <c r="C112" s="30"/>
      <c r="D112" s="38"/>
      <c r="E112" s="13"/>
      <c r="F112" s="13"/>
      <c r="G112" s="13"/>
      <c r="H112" s="13"/>
      <c r="I112" s="13"/>
      <c r="J112" s="13"/>
      <c r="K112" s="13"/>
      <c r="L112" s="13"/>
      <c r="M112" s="13"/>
      <c r="N112" s="13"/>
      <c r="O112" s="13"/>
      <c r="P112" s="13"/>
      <c r="Q112" s="13"/>
      <c r="R112" s="13"/>
      <c r="S112" s="13"/>
      <c r="T112" s="13"/>
      <c r="U112" s="13"/>
      <c r="V112" s="14"/>
      <c r="W112" s="29">
        <f t="shared" si="9"/>
        <v>0</v>
      </c>
    </row>
    <row r="113" spans="1:23" ht="16" thickBot="1" x14ac:dyDescent="0.4">
      <c r="A113" s="119"/>
      <c r="B113" s="142"/>
      <c r="C113" s="30"/>
      <c r="D113" s="38"/>
      <c r="E113" s="13"/>
      <c r="F113" s="13"/>
      <c r="G113" s="13"/>
      <c r="H113" s="13"/>
      <c r="I113" s="13"/>
      <c r="J113" s="13"/>
      <c r="K113" s="13"/>
      <c r="L113" s="13"/>
      <c r="M113" s="13"/>
      <c r="N113" s="13"/>
      <c r="O113" s="13"/>
      <c r="P113" s="13"/>
      <c r="Q113" s="13"/>
      <c r="R113" s="13"/>
      <c r="S113" s="13"/>
      <c r="T113" s="13"/>
      <c r="U113" s="13"/>
      <c r="V113" s="14"/>
      <c r="W113" s="29">
        <f t="shared" si="9"/>
        <v>0</v>
      </c>
    </row>
    <row r="114" spans="1:23" ht="16" thickBot="1" x14ac:dyDescent="0.4">
      <c r="A114" s="119"/>
      <c r="B114" s="142"/>
      <c r="C114" s="30"/>
      <c r="D114" s="38"/>
      <c r="E114" s="13"/>
      <c r="F114" s="13"/>
      <c r="G114" s="13"/>
      <c r="H114" s="13"/>
      <c r="I114" s="13"/>
      <c r="J114" s="13"/>
      <c r="K114" s="13"/>
      <c r="L114" s="13"/>
      <c r="M114" s="13"/>
      <c r="N114" s="13"/>
      <c r="O114" s="13"/>
      <c r="P114" s="13"/>
      <c r="Q114" s="13"/>
      <c r="R114" s="13"/>
      <c r="S114" s="13"/>
      <c r="T114" s="13"/>
      <c r="U114" s="13"/>
      <c r="V114" s="14"/>
      <c r="W114" s="29">
        <f t="shared" si="9"/>
        <v>0</v>
      </c>
    </row>
    <row r="115" spans="1:23" ht="16" thickBot="1" x14ac:dyDescent="0.4">
      <c r="A115" s="119"/>
      <c r="B115" s="142"/>
      <c r="C115" s="30"/>
      <c r="D115" s="38"/>
      <c r="E115" s="13"/>
      <c r="F115" s="13"/>
      <c r="G115" s="13"/>
      <c r="H115" s="13"/>
      <c r="I115" s="13"/>
      <c r="J115" s="13"/>
      <c r="K115" s="13"/>
      <c r="L115" s="13"/>
      <c r="M115" s="13"/>
      <c r="N115" s="13"/>
      <c r="O115" s="13"/>
      <c r="P115" s="13"/>
      <c r="Q115" s="13"/>
      <c r="R115" s="13"/>
      <c r="S115" s="13"/>
      <c r="T115" s="13"/>
      <c r="U115" s="13"/>
      <c r="V115" s="14"/>
      <c r="W115" s="29">
        <f t="shared" si="9"/>
        <v>0</v>
      </c>
    </row>
    <row r="116" spans="1:23" ht="16" thickBot="1" x14ac:dyDescent="0.4">
      <c r="A116" s="119"/>
      <c r="B116" s="142"/>
      <c r="C116" s="30"/>
      <c r="D116" s="38"/>
      <c r="E116" s="13"/>
      <c r="F116" s="13"/>
      <c r="G116" s="13"/>
      <c r="H116" s="13"/>
      <c r="I116" s="13"/>
      <c r="J116" s="13"/>
      <c r="K116" s="13"/>
      <c r="L116" s="13"/>
      <c r="M116" s="13"/>
      <c r="N116" s="13"/>
      <c r="O116" s="13"/>
      <c r="P116" s="13"/>
      <c r="Q116" s="13"/>
      <c r="R116" s="13"/>
      <c r="S116" s="13"/>
      <c r="T116" s="13"/>
      <c r="U116" s="13"/>
      <c r="V116" s="14"/>
      <c r="W116" s="29">
        <f t="shared" si="9"/>
        <v>0</v>
      </c>
    </row>
    <row r="117" spans="1:23" ht="16" thickBot="1" x14ac:dyDescent="0.4">
      <c r="A117" s="119"/>
      <c r="B117" s="142"/>
      <c r="C117" s="30"/>
      <c r="D117" s="38"/>
      <c r="E117" s="13"/>
      <c r="F117" s="13"/>
      <c r="G117" s="13"/>
      <c r="H117" s="13"/>
      <c r="I117" s="13"/>
      <c r="J117" s="13"/>
      <c r="K117" s="13"/>
      <c r="L117" s="13"/>
      <c r="M117" s="13"/>
      <c r="N117" s="13"/>
      <c r="O117" s="13"/>
      <c r="P117" s="13"/>
      <c r="Q117" s="13"/>
      <c r="R117" s="13"/>
      <c r="S117" s="13"/>
      <c r="T117" s="13"/>
      <c r="U117" s="13"/>
      <c r="V117" s="14"/>
      <c r="W117" s="29">
        <f t="shared" si="9"/>
        <v>0</v>
      </c>
    </row>
    <row r="118" spans="1:23" ht="16" thickBot="1" x14ac:dyDescent="0.4">
      <c r="A118" s="119"/>
      <c r="B118" s="142"/>
      <c r="C118" s="30"/>
      <c r="D118" s="38"/>
      <c r="E118" s="13"/>
      <c r="F118" s="13"/>
      <c r="G118" s="13"/>
      <c r="H118" s="13"/>
      <c r="I118" s="13"/>
      <c r="J118" s="13"/>
      <c r="K118" s="13"/>
      <c r="L118" s="13"/>
      <c r="M118" s="13"/>
      <c r="N118" s="13"/>
      <c r="O118" s="13"/>
      <c r="P118" s="13"/>
      <c r="Q118" s="13"/>
      <c r="R118" s="13"/>
      <c r="S118" s="13"/>
      <c r="T118" s="13"/>
      <c r="U118" s="13"/>
      <c r="V118" s="14"/>
      <c r="W118" s="29">
        <f t="shared" si="9"/>
        <v>0</v>
      </c>
    </row>
    <row r="119" spans="1:23" ht="16" thickBot="1" x14ac:dyDescent="0.4">
      <c r="A119" s="119"/>
      <c r="B119" s="142"/>
      <c r="C119" s="30"/>
      <c r="D119" s="38"/>
      <c r="E119" s="13"/>
      <c r="F119" s="13"/>
      <c r="G119" s="13"/>
      <c r="H119" s="13"/>
      <c r="I119" s="13"/>
      <c r="J119" s="13"/>
      <c r="K119" s="13"/>
      <c r="L119" s="13"/>
      <c r="M119" s="13"/>
      <c r="N119" s="13"/>
      <c r="O119" s="13"/>
      <c r="P119" s="13"/>
      <c r="Q119" s="13"/>
      <c r="R119" s="13"/>
      <c r="S119" s="13"/>
      <c r="T119" s="13"/>
      <c r="U119" s="13"/>
      <c r="V119" s="14"/>
      <c r="W119" s="29">
        <f t="shared" si="9"/>
        <v>0</v>
      </c>
    </row>
    <row r="120" spans="1:23" ht="16" thickBot="1" x14ac:dyDescent="0.4">
      <c r="A120" s="119"/>
      <c r="B120" s="142"/>
      <c r="C120" s="30"/>
      <c r="D120" s="38"/>
      <c r="E120" s="13"/>
      <c r="F120" s="13"/>
      <c r="G120" s="13"/>
      <c r="H120" s="13"/>
      <c r="I120" s="13"/>
      <c r="J120" s="13"/>
      <c r="K120" s="13"/>
      <c r="L120" s="13"/>
      <c r="M120" s="13"/>
      <c r="N120" s="13"/>
      <c r="O120" s="13"/>
      <c r="P120" s="13"/>
      <c r="Q120" s="13"/>
      <c r="R120" s="13"/>
      <c r="S120" s="13"/>
      <c r="T120" s="13"/>
      <c r="U120" s="13"/>
      <c r="V120" s="14"/>
      <c r="W120" s="29">
        <f t="shared" si="9"/>
        <v>0</v>
      </c>
    </row>
    <row r="121" spans="1:23" ht="16" thickBot="1" x14ac:dyDescent="0.4">
      <c r="A121" s="119"/>
      <c r="B121" s="142"/>
      <c r="C121" s="30"/>
      <c r="D121" s="38"/>
      <c r="E121" s="13"/>
      <c r="F121" s="13"/>
      <c r="G121" s="13"/>
      <c r="H121" s="13"/>
      <c r="I121" s="13"/>
      <c r="J121" s="13"/>
      <c r="K121" s="13"/>
      <c r="L121" s="13"/>
      <c r="M121" s="13"/>
      <c r="N121" s="13"/>
      <c r="O121" s="13"/>
      <c r="P121" s="13"/>
      <c r="Q121" s="13"/>
      <c r="R121" s="13"/>
      <c r="S121" s="13"/>
      <c r="T121" s="13"/>
      <c r="U121" s="13"/>
      <c r="V121" s="14"/>
      <c r="W121" s="29">
        <f t="shared" si="9"/>
        <v>0</v>
      </c>
    </row>
    <row r="122" spans="1:23" ht="16" thickBot="1" x14ac:dyDescent="0.4">
      <c r="A122" s="119"/>
      <c r="B122" s="142"/>
      <c r="C122" s="30"/>
      <c r="D122" s="38"/>
      <c r="E122" s="13"/>
      <c r="F122" s="13"/>
      <c r="G122" s="13"/>
      <c r="H122" s="13"/>
      <c r="I122" s="13"/>
      <c r="J122" s="13"/>
      <c r="K122" s="13"/>
      <c r="L122" s="13"/>
      <c r="M122" s="13"/>
      <c r="N122" s="13"/>
      <c r="O122" s="13"/>
      <c r="P122" s="13"/>
      <c r="Q122" s="13"/>
      <c r="R122" s="13"/>
      <c r="S122" s="13"/>
      <c r="T122" s="13"/>
      <c r="U122" s="13"/>
      <c r="V122" s="14"/>
      <c r="W122" s="29">
        <f t="shared" si="9"/>
        <v>0</v>
      </c>
    </row>
    <row r="123" spans="1:23" ht="16" thickBot="1" x14ac:dyDescent="0.4">
      <c r="A123" s="119"/>
      <c r="B123" s="142"/>
      <c r="C123" s="30"/>
      <c r="D123" s="38"/>
      <c r="E123" s="13"/>
      <c r="F123" s="13"/>
      <c r="G123" s="13"/>
      <c r="H123" s="13"/>
      <c r="I123" s="13"/>
      <c r="J123" s="13"/>
      <c r="K123" s="13"/>
      <c r="L123" s="13"/>
      <c r="M123" s="13"/>
      <c r="N123" s="13"/>
      <c r="O123" s="13"/>
      <c r="P123" s="13"/>
      <c r="Q123" s="13"/>
      <c r="R123" s="13"/>
      <c r="S123" s="13"/>
      <c r="T123" s="13"/>
      <c r="U123" s="13"/>
      <c r="V123" s="14"/>
      <c r="W123" s="29">
        <f t="shared" si="9"/>
        <v>0</v>
      </c>
    </row>
    <row r="124" spans="1:23" ht="16" thickBot="1" x14ac:dyDescent="0.4">
      <c r="A124" s="119"/>
      <c r="B124" s="142"/>
      <c r="C124" s="30"/>
      <c r="D124" s="38"/>
      <c r="E124" s="13"/>
      <c r="F124" s="13"/>
      <c r="G124" s="13"/>
      <c r="H124" s="13"/>
      <c r="I124" s="13"/>
      <c r="J124" s="13"/>
      <c r="K124" s="13"/>
      <c r="L124" s="13"/>
      <c r="M124" s="13"/>
      <c r="N124" s="13"/>
      <c r="O124" s="13"/>
      <c r="P124" s="13"/>
      <c r="Q124" s="13"/>
      <c r="R124" s="13"/>
      <c r="S124" s="13"/>
      <c r="T124" s="13"/>
      <c r="U124" s="13"/>
      <c r="V124" s="14"/>
      <c r="W124" s="29">
        <f t="shared" si="9"/>
        <v>0</v>
      </c>
    </row>
    <row r="125" spans="1:23" ht="16" thickBot="1" x14ac:dyDescent="0.4">
      <c r="A125" s="119"/>
      <c r="B125" s="142"/>
      <c r="C125" s="30"/>
      <c r="D125" s="38"/>
      <c r="E125" s="13"/>
      <c r="F125" s="13"/>
      <c r="G125" s="13"/>
      <c r="H125" s="13"/>
      <c r="I125" s="13"/>
      <c r="J125" s="13"/>
      <c r="K125" s="13"/>
      <c r="L125" s="13"/>
      <c r="M125" s="13"/>
      <c r="N125" s="13"/>
      <c r="O125" s="13"/>
      <c r="P125" s="13"/>
      <c r="Q125" s="13"/>
      <c r="R125" s="13"/>
      <c r="S125" s="13"/>
      <c r="T125" s="13"/>
      <c r="U125" s="13"/>
      <c r="V125" s="14"/>
      <c r="W125" s="29">
        <f t="shared" si="9"/>
        <v>0</v>
      </c>
    </row>
    <row r="126" spans="1:23" ht="16" thickBot="1" x14ac:dyDescent="0.4">
      <c r="A126" s="119"/>
      <c r="B126" s="142"/>
      <c r="C126" s="30"/>
      <c r="D126" s="38"/>
      <c r="E126" s="13"/>
      <c r="F126" s="13"/>
      <c r="G126" s="13"/>
      <c r="H126" s="13"/>
      <c r="I126" s="13"/>
      <c r="J126" s="13"/>
      <c r="K126" s="13"/>
      <c r="L126" s="13"/>
      <c r="M126" s="13"/>
      <c r="N126" s="13"/>
      <c r="O126" s="13"/>
      <c r="P126" s="13"/>
      <c r="Q126" s="13"/>
      <c r="R126" s="13"/>
      <c r="S126" s="13"/>
      <c r="T126" s="13"/>
      <c r="U126" s="13"/>
      <c r="V126" s="14"/>
      <c r="W126" s="29">
        <f t="shared" si="9"/>
        <v>0</v>
      </c>
    </row>
    <row r="127" spans="1:23" ht="16" thickBot="1" x14ac:dyDescent="0.4">
      <c r="A127" s="119"/>
      <c r="B127" s="142"/>
      <c r="C127" s="30"/>
      <c r="D127" s="38"/>
      <c r="E127" s="13"/>
      <c r="F127" s="13"/>
      <c r="G127" s="13"/>
      <c r="H127" s="13"/>
      <c r="I127" s="13"/>
      <c r="J127" s="13"/>
      <c r="K127" s="13"/>
      <c r="L127" s="13"/>
      <c r="M127" s="13"/>
      <c r="N127" s="13"/>
      <c r="O127" s="13"/>
      <c r="P127" s="13"/>
      <c r="Q127" s="13"/>
      <c r="R127" s="13"/>
      <c r="S127" s="13"/>
      <c r="T127" s="13"/>
      <c r="U127" s="13"/>
      <c r="V127" s="14"/>
      <c r="W127" s="29">
        <f t="shared" si="9"/>
        <v>0</v>
      </c>
    </row>
    <row r="128" spans="1:23" ht="16" thickBot="1" x14ac:dyDescent="0.4">
      <c r="A128" s="119"/>
      <c r="B128" s="142"/>
      <c r="C128" s="30"/>
      <c r="D128" s="38"/>
      <c r="E128" s="13"/>
      <c r="F128" s="13"/>
      <c r="G128" s="13"/>
      <c r="H128" s="13"/>
      <c r="I128" s="13"/>
      <c r="J128" s="13"/>
      <c r="K128" s="13"/>
      <c r="L128" s="13"/>
      <c r="M128" s="13"/>
      <c r="N128" s="13"/>
      <c r="O128" s="13"/>
      <c r="P128" s="13"/>
      <c r="Q128" s="13"/>
      <c r="R128" s="13"/>
      <c r="S128" s="13"/>
      <c r="T128" s="13"/>
      <c r="U128" s="13"/>
      <c r="V128" s="14"/>
      <c r="W128" s="29">
        <f t="shared" si="9"/>
        <v>0</v>
      </c>
    </row>
    <row r="129" spans="1:23" ht="16" thickBot="1" x14ac:dyDescent="0.4">
      <c r="A129" s="119"/>
      <c r="B129" s="142"/>
      <c r="C129" s="30"/>
      <c r="D129" s="38"/>
      <c r="E129" s="13"/>
      <c r="F129" s="13"/>
      <c r="G129" s="13"/>
      <c r="H129" s="13"/>
      <c r="I129" s="13"/>
      <c r="J129" s="13"/>
      <c r="K129" s="13"/>
      <c r="L129" s="13"/>
      <c r="M129" s="13"/>
      <c r="N129" s="13"/>
      <c r="O129" s="13"/>
      <c r="P129" s="13"/>
      <c r="Q129" s="13"/>
      <c r="R129" s="13"/>
      <c r="S129" s="13"/>
      <c r="T129" s="13"/>
      <c r="U129" s="13"/>
      <c r="V129" s="14"/>
      <c r="W129" s="29">
        <f t="shared" si="9"/>
        <v>0</v>
      </c>
    </row>
    <row r="130" spans="1:23" ht="16" thickBot="1" x14ac:dyDescent="0.4">
      <c r="A130" s="119"/>
      <c r="B130" s="142"/>
      <c r="C130" s="30"/>
      <c r="D130" s="38"/>
      <c r="E130" s="13"/>
      <c r="F130" s="13"/>
      <c r="G130" s="13"/>
      <c r="H130" s="13"/>
      <c r="I130" s="13"/>
      <c r="J130" s="13"/>
      <c r="K130" s="13"/>
      <c r="L130" s="13"/>
      <c r="M130" s="13"/>
      <c r="N130" s="13"/>
      <c r="O130" s="13"/>
      <c r="P130" s="13"/>
      <c r="Q130" s="13"/>
      <c r="R130" s="13"/>
      <c r="S130" s="13"/>
      <c r="T130" s="13"/>
      <c r="U130" s="13"/>
      <c r="V130" s="14"/>
      <c r="W130" s="29">
        <f t="shared" si="9"/>
        <v>0</v>
      </c>
    </row>
    <row r="131" spans="1:23" ht="16" thickBot="1" x14ac:dyDescent="0.4">
      <c r="A131" s="119"/>
      <c r="B131" s="142"/>
      <c r="C131" s="30"/>
      <c r="D131" s="38"/>
      <c r="E131" s="13"/>
      <c r="F131" s="13"/>
      <c r="G131" s="13"/>
      <c r="H131" s="13"/>
      <c r="I131" s="13"/>
      <c r="J131" s="13"/>
      <c r="K131" s="13"/>
      <c r="L131" s="13"/>
      <c r="M131" s="13"/>
      <c r="N131" s="13"/>
      <c r="O131" s="13"/>
      <c r="P131" s="13"/>
      <c r="Q131" s="13"/>
      <c r="R131" s="13"/>
      <c r="S131" s="13"/>
      <c r="T131" s="13"/>
      <c r="U131" s="13"/>
      <c r="V131" s="14"/>
      <c r="W131" s="29">
        <f t="shared" si="9"/>
        <v>0</v>
      </c>
    </row>
    <row r="132" spans="1:23" ht="16" thickBot="1" x14ac:dyDescent="0.4">
      <c r="A132" s="119"/>
      <c r="B132" s="142"/>
      <c r="C132" s="30"/>
      <c r="D132" s="38"/>
      <c r="E132" s="13"/>
      <c r="F132" s="13"/>
      <c r="G132" s="13"/>
      <c r="H132" s="13"/>
      <c r="I132" s="13"/>
      <c r="J132" s="13"/>
      <c r="K132" s="13"/>
      <c r="L132" s="13"/>
      <c r="M132" s="13"/>
      <c r="N132" s="13"/>
      <c r="O132" s="13"/>
      <c r="P132" s="13"/>
      <c r="Q132" s="13"/>
      <c r="R132" s="13"/>
      <c r="S132" s="13"/>
      <c r="T132" s="13"/>
      <c r="U132" s="13"/>
      <c r="V132" s="14"/>
      <c r="W132" s="29">
        <f t="shared" si="9"/>
        <v>0</v>
      </c>
    </row>
    <row r="133" spans="1:23" ht="16" thickBot="1" x14ac:dyDescent="0.4">
      <c r="A133" s="119"/>
      <c r="B133" s="142"/>
      <c r="C133" s="30"/>
      <c r="D133" s="38"/>
      <c r="E133" s="13"/>
      <c r="F133" s="13"/>
      <c r="G133" s="13"/>
      <c r="H133" s="13"/>
      <c r="I133" s="13"/>
      <c r="J133" s="13"/>
      <c r="K133" s="13"/>
      <c r="L133" s="13"/>
      <c r="M133" s="13"/>
      <c r="N133" s="13"/>
      <c r="O133" s="13"/>
      <c r="P133" s="13"/>
      <c r="Q133" s="13"/>
      <c r="R133" s="13"/>
      <c r="S133" s="13"/>
      <c r="T133" s="13"/>
      <c r="U133" s="13"/>
      <c r="V133" s="14"/>
      <c r="W133" s="29">
        <f t="shared" si="9"/>
        <v>0</v>
      </c>
    </row>
    <row r="134" spans="1:23" ht="16" thickBot="1" x14ac:dyDescent="0.4">
      <c r="A134" s="119"/>
      <c r="B134" s="142"/>
      <c r="C134" s="30"/>
      <c r="D134" s="38"/>
      <c r="E134" s="13"/>
      <c r="F134" s="13"/>
      <c r="G134" s="13"/>
      <c r="H134" s="13"/>
      <c r="I134" s="13"/>
      <c r="J134" s="13"/>
      <c r="K134" s="13"/>
      <c r="L134" s="13"/>
      <c r="M134" s="13"/>
      <c r="N134" s="13"/>
      <c r="O134" s="13"/>
      <c r="P134" s="13"/>
      <c r="Q134" s="13"/>
      <c r="R134" s="13"/>
      <c r="S134" s="13"/>
      <c r="T134" s="13"/>
      <c r="U134" s="13"/>
      <c r="V134" s="14"/>
      <c r="W134" s="29">
        <f t="shared" si="9"/>
        <v>0</v>
      </c>
    </row>
    <row r="135" spans="1:23" ht="16" thickBot="1" x14ac:dyDescent="0.4">
      <c r="A135" s="119"/>
      <c r="B135" s="142"/>
      <c r="C135" s="30"/>
      <c r="D135" s="38"/>
      <c r="E135" s="13"/>
      <c r="F135" s="13"/>
      <c r="G135" s="13"/>
      <c r="H135" s="13"/>
      <c r="I135" s="13"/>
      <c r="J135" s="13"/>
      <c r="K135" s="13"/>
      <c r="L135" s="13"/>
      <c r="M135" s="13"/>
      <c r="N135" s="13"/>
      <c r="O135" s="13"/>
      <c r="P135" s="13"/>
      <c r="Q135" s="13"/>
      <c r="R135" s="13"/>
      <c r="S135" s="13"/>
      <c r="T135" s="13"/>
      <c r="U135" s="13"/>
      <c r="V135" s="14"/>
      <c r="W135" s="29">
        <f t="shared" si="9"/>
        <v>0</v>
      </c>
    </row>
    <row r="136" spans="1:23" ht="16" thickBot="1" x14ac:dyDescent="0.4">
      <c r="A136" s="119"/>
      <c r="B136" s="142"/>
      <c r="C136" s="30"/>
      <c r="D136" s="38"/>
      <c r="E136" s="13"/>
      <c r="F136" s="13"/>
      <c r="G136" s="13"/>
      <c r="H136" s="13"/>
      <c r="I136" s="13"/>
      <c r="J136" s="13"/>
      <c r="K136" s="13"/>
      <c r="L136" s="13"/>
      <c r="M136" s="13"/>
      <c r="N136" s="13"/>
      <c r="O136" s="13"/>
      <c r="P136" s="13"/>
      <c r="Q136" s="13"/>
      <c r="R136" s="13"/>
      <c r="S136" s="13"/>
      <c r="T136" s="13"/>
      <c r="U136" s="13"/>
      <c r="V136" s="14"/>
      <c r="W136" s="29">
        <f t="shared" si="9"/>
        <v>0</v>
      </c>
    </row>
    <row r="137" spans="1:23" ht="16" thickBot="1" x14ac:dyDescent="0.4">
      <c r="A137" s="119"/>
      <c r="B137" s="142"/>
      <c r="C137" s="30"/>
      <c r="D137" s="38"/>
      <c r="E137" s="13"/>
      <c r="F137" s="13"/>
      <c r="G137" s="13"/>
      <c r="H137" s="13"/>
      <c r="I137" s="13"/>
      <c r="J137" s="13"/>
      <c r="K137" s="13"/>
      <c r="L137" s="13"/>
      <c r="M137" s="13"/>
      <c r="N137" s="13"/>
      <c r="O137" s="13"/>
      <c r="P137" s="13"/>
      <c r="Q137" s="13"/>
      <c r="R137" s="13"/>
      <c r="S137" s="13"/>
      <c r="T137" s="13"/>
      <c r="U137" s="13"/>
      <c r="V137" s="14"/>
      <c r="W137" s="29">
        <f t="shared" si="9"/>
        <v>0</v>
      </c>
    </row>
    <row r="138" spans="1:23" ht="16" thickBot="1" x14ac:dyDescent="0.4">
      <c r="A138" s="119"/>
      <c r="B138" s="142"/>
      <c r="C138" s="30"/>
      <c r="D138" s="38"/>
      <c r="E138" s="13"/>
      <c r="F138" s="13"/>
      <c r="G138" s="13"/>
      <c r="H138" s="13"/>
      <c r="I138" s="13"/>
      <c r="J138" s="13"/>
      <c r="K138" s="13"/>
      <c r="L138" s="13"/>
      <c r="M138" s="13"/>
      <c r="N138" s="13"/>
      <c r="O138" s="13"/>
      <c r="P138" s="13"/>
      <c r="Q138" s="13"/>
      <c r="R138" s="13"/>
      <c r="S138" s="13"/>
      <c r="T138" s="13"/>
      <c r="U138" s="13"/>
      <c r="V138" s="14"/>
      <c r="W138" s="29">
        <f t="shared" si="9"/>
        <v>0</v>
      </c>
    </row>
    <row r="139" spans="1:23" ht="16" thickBot="1" x14ac:dyDescent="0.4">
      <c r="A139" s="119"/>
      <c r="B139" s="142"/>
      <c r="C139" s="30"/>
      <c r="D139" s="38"/>
      <c r="E139" s="13"/>
      <c r="F139" s="13"/>
      <c r="G139" s="13"/>
      <c r="H139" s="13"/>
      <c r="I139" s="13"/>
      <c r="J139" s="13"/>
      <c r="K139" s="13"/>
      <c r="L139" s="13"/>
      <c r="M139" s="13"/>
      <c r="N139" s="13"/>
      <c r="O139" s="13"/>
      <c r="P139" s="13"/>
      <c r="Q139" s="13"/>
      <c r="R139" s="13"/>
      <c r="S139" s="13"/>
      <c r="T139" s="13"/>
      <c r="U139" s="13"/>
      <c r="V139" s="14"/>
      <c r="W139" s="29">
        <f t="shared" si="9"/>
        <v>0</v>
      </c>
    </row>
    <row r="140" spans="1:23" ht="16" thickBot="1" x14ac:dyDescent="0.4">
      <c r="A140" s="119"/>
      <c r="B140" s="142"/>
      <c r="C140" s="30"/>
      <c r="D140" s="38"/>
      <c r="E140" s="13"/>
      <c r="F140" s="13"/>
      <c r="G140" s="13"/>
      <c r="H140" s="13"/>
      <c r="I140" s="13"/>
      <c r="J140" s="13"/>
      <c r="K140" s="13"/>
      <c r="L140" s="13"/>
      <c r="M140" s="13"/>
      <c r="N140" s="13"/>
      <c r="O140" s="13"/>
      <c r="P140" s="13"/>
      <c r="Q140" s="13"/>
      <c r="R140" s="13"/>
      <c r="S140" s="13"/>
      <c r="T140" s="13"/>
      <c r="U140" s="13"/>
      <c r="V140" s="14"/>
      <c r="W140" s="29">
        <f t="shared" si="9"/>
        <v>0</v>
      </c>
    </row>
    <row r="141" spans="1:23" ht="16" thickBot="1" x14ac:dyDescent="0.4">
      <c r="A141" s="119"/>
      <c r="B141" s="142"/>
      <c r="C141" s="30"/>
      <c r="D141" s="38"/>
      <c r="E141" s="13"/>
      <c r="F141" s="13"/>
      <c r="G141" s="13"/>
      <c r="H141" s="13"/>
      <c r="I141" s="13"/>
      <c r="J141" s="13"/>
      <c r="K141" s="13"/>
      <c r="L141" s="13"/>
      <c r="M141" s="13"/>
      <c r="N141" s="13"/>
      <c r="O141" s="13"/>
      <c r="P141" s="13"/>
      <c r="Q141" s="13"/>
      <c r="R141" s="13"/>
      <c r="S141" s="13"/>
      <c r="T141" s="13"/>
      <c r="U141" s="13"/>
      <c r="V141" s="14"/>
      <c r="W141" s="29">
        <f t="shared" si="9"/>
        <v>0</v>
      </c>
    </row>
    <row r="142" spans="1:23" ht="16" thickBot="1" x14ac:dyDescent="0.4">
      <c r="A142" s="119"/>
      <c r="B142" s="142"/>
      <c r="C142" s="30"/>
      <c r="D142" s="38"/>
      <c r="E142" s="13"/>
      <c r="F142" s="13"/>
      <c r="G142" s="13"/>
      <c r="H142" s="13"/>
      <c r="I142" s="13"/>
      <c r="J142" s="13"/>
      <c r="K142" s="13"/>
      <c r="L142" s="13"/>
      <c r="M142" s="13"/>
      <c r="N142" s="13"/>
      <c r="O142" s="13"/>
      <c r="P142" s="13"/>
      <c r="Q142" s="13"/>
      <c r="R142" s="13"/>
      <c r="S142" s="13"/>
      <c r="T142" s="13"/>
      <c r="U142" s="13"/>
      <c r="V142" s="14"/>
      <c r="W142" s="29">
        <f t="shared" si="9"/>
        <v>0</v>
      </c>
    </row>
    <row r="143" spans="1:23" ht="16" thickBot="1" x14ac:dyDescent="0.4">
      <c r="A143" s="119"/>
      <c r="B143" s="142"/>
      <c r="C143" s="30"/>
      <c r="D143" s="38"/>
      <c r="E143" s="13"/>
      <c r="F143" s="13"/>
      <c r="G143" s="13"/>
      <c r="H143" s="13"/>
      <c r="I143" s="13"/>
      <c r="J143" s="13"/>
      <c r="K143" s="13"/>
      <c r="L143" s="13"/>
      <c r="M143" s="13"/>
      <c r="N143" s="13"/>
      <c r="O143" s="13"/>
      <c r="P143" s="13"/>
      <c r="Q143" s="13"/>
      <c r="R143" s="13"/>
      <c r="S143" s="13"/>
      <c r="T143" s="13"/>
      <c r="U143" s="13"/>
      <c r="V143" s="14"/>
      <c r="W143" s="29">
        <f t="shared" si="9"/>
        <v>0</v>
      </c>
    </row>
    <row r="144" spans="1:23" ht="16" thickBot="1" x14ac:dyDescent="0.4">
      <c r="A144" s="119"/>
      <c r="B144" s="142"/>
      <c r="C144" s="30"/>
      <c r="D144" s="38"/>
      <c r="E144" s="13"/>
      <c r="F144" s="13"/>
      <c r="G144" s="13"/>
      <c r="H144" s="13"/>
      <c r="I144" s="13"/>
      <c r="J144" s="13"/>
      <c r="K144" s="13"/>
      <c r="L144" s="13"/>
      <c r="M144" s="13"/>
      <c r="N144" s="13"/>
      <c r="O144" s="13"/>
      <c r="P144" s="13"/>
      <c r="Q144" s="13"/>
      <c r="R144" s="13"/>
      <c r="S144" s="13"/>
      <c r="T144" s="13"/>
      <c r="U144" s="13"/>
      <c r="V144" s="14"/>
      <c r="W144" s="29">
        <f t="shared" si="9"/>
        <v>0</v>
      </c>
    </row>
    <row r="145" spans="1:23" ht="16" thickBot="1" x14ac:dyDescent="0.4">
      <c r="A145" s="119"/>
      <c r="B145" s="142"/>
      <c r="C145" s="30"/>
      <c r="D145" s="38"/>
      <c r="E145" s="13"/>
      <c r="F145" s="13"/>
      <c r="G145" s="13"/>
      <c r="H145" s="13"/>
      <c r="I145" s="13"/>
      <c r="J145" s="13"/>
      <c r="K145" s="13"/>
      <c r="L145" s="13"/>
      <c r="M145" s="13"/>
      <c r="N145" s="13"/>
      <c r="O145" s="13"/>
      <c r="P145" s="13"/>
      <c r="Q145" s="13"/>
      <c r="R145" s="13"/>
      <c r="S145" s="13"/>
      <c r="T145" s="13"/>
      <c r="U145" s="13"/>
      <c r="V145" s="14"/>
      <c r="W145" s="29">
        <f t="shared" si="9"/>
        <v>0</v>
      </c>
    </row>
    <row r="146" spans="1:23" ht="16" thickBot="1" x14ac:dyDescent="0.4">
      <c r="A146" s="119"/>
      <c r="B146" s="142"/>
      <c r="C146" s="30"/>
      <c r="D146" s="38"/>
      <c r="E146" s="13"/>
      <c r="F146" s="13"/>
      <c r="G146" s="13"/>
      <c r="H146" s="13"/>
      <c r="I146" s="13"/>
      <c r="J146" s="13"/>
      <c r="K146" s="13"/>
      <c r="L146" s="13"/>
      <c r="M146" s="13"/>
      <c r="N146" s="13"/>
      <c r="O146" s="13"/>
      <c r="P146" s="13"/>
      <c r="Q146" s="13"/>
      <c r="R146" s="13"/>
      <c r="S146" s="13"/>
      <c r="T146" s="13"/>
      <c r="U146" s="13"/>
      <c r="V146" s="14"/>
      <c r="W146" s="29">
        <f t="shared" si="9"/>
        <v>0</v>
      </c>
    </row>
    <row r="147" spans="1:23" ht="16" thickBot="1" x14ac:dyDescent="0.4">
      <c r="A147" s="119"/>
      <c r="B147" s="142"/>
      <c r="C147" s="30"/>
      <c r="D147" s="38"/>
      <c r="E147" s="13"/>
      <c r="F147" s="13"/>
      <c r="G147" s="13"/>
      <c r="H147" s="13"/>
      <c r="I147" s="13"/>
      <c r="J147" s="13"/>
      <c r="K147" s="13"/>
      <c r="L147" s="13"/>
      <c r="M147" s="13"/>
      <c r="N147" s="13"/>
      <c r="O147" s="13"/>
      <c r="P147" s="13"/>
      <c r="Q147" s="13"/>
      <c r="R147" s="13"/>
      <c r="S147" s="13"/>
      <c r="T147" s="13"/>
      <c r="U147" s="13"/>
      <c r="V147" s="14"/>
      <c r="W147" s="29">
        <f t="shared" si="9"/>
        <v>0</v>
      </c>
    </row>
    <row r="148" spans="1:23" ht="16" thickBot="1" x14ac:dyDescent="0.4">
      <c r="A148" s="119"/>
      <c r="B148" s="142"/>
      <c r="C148" s="30"/>
      <c r="D148" s="38"/>
      <c r="E148" s="13"/>
      <c r="F148" s="13"/>
      <c r="G148" s="13"/>
      <c r="H148" s="13"/>
      <c r="I148" s="13"/>
      <c r="J148" s="13"/>
      <c r="K148" s="13"/>
      <c r="L148" s="13"/>
      <c r="M148" s="13"/>
      <c r="N148" s="13"/>
      <c r="O148" s="13"/>
      <c r="P148" s="13"/>
      <c r="Q148" s="13"/>
      <c r="R148" s="13"/>
      <c r="S148" s="13"/>
      <c r="T148" s="13"/>
      <c r="U148" s="13"/>
      <c r="V148" s="14"/>
      <c r="W148" s="29">
        <f t="shared" si="9"/>
        <v>0</v>
      </c>
    </row>
    <row r="149" spans="1:23" ht="16" thickBot="1" x14ac:dyDescent="0.4">
      <c r="A149" s="119"/>
      <c r="B149" s="142"/>
      <c r="C149" s="30"/>
      <c r="D149" s="38"/>
      <c r="E149" s="13"/>
      <c r="F149" s="13"/>
      <c r="G149" s="13"/>
      <c r="H149" s="13"/>
      <c r="I149" s="13"/>
      <c r="J149" s="13"/>
      <c r="K149" s="13"/>
      <c r="L149" s="13"/>
      <c r="M149" s="13"/>
      <c r="N149" s="13"/>
      <c r="O149" s="13"/>
      <c r="P149" s="13"/>
      <c r="Q149" s="13"/>
      <c r="R149" s="13"/>
      <c r="S149" s="13"/>
      <c r="T149" s="13"/>
      <c r="U149" s="13"/>
      <c r="V149" s="14"/>
      <c r="W149" s="29">
        <f t="shared" si="9"/>
        <v>0</v>
      </c>
    </row>
    <row r="150" spans="1:23" ht="16" thickBot="1" x14ac:dyDescent="0.4">
      <c r="A150" s="119"/>
      <c r="B150" s="142"/>
      <c r="C150" s="30"/>
      <c r="D150" s="38"/>
      <c r="E150" s="13"/>
      <c r="F150" s="13"/>
      <c r="G150" s="13"/>
      <c r="H150" s="13"/>
      <c r="I150" s="13"/>
      <c r="J150" s="13"/>
      <c r="K150" s="13"/>
      <c r="L150" s="13"/>
      <c r="M150" s="13"/>
      <c r="N150" s="13"/>
      <c r="O150" s="13"/>
      <c r="P150" s="13"/>
      <c r="Q150" s="13"/>
      <c r="R150" s="13"/>
      <c r="S150" s="13"/>
      <c r="T150" s="13"/>
      <c r="U150" s="13"/>
      <c r="V150" s="14"/>
      <c r="W150" s="29">
        <f t="shared" si="9"/>
        <v>0</v>
      </c>
    </row>
    <row r="151" spans="1:23" ht="16" thickBot="1" x14ac:dyDescent="0.4">
      <c r="A151" s="119"/>
      <c r="B151" s="142"/>
      <c r="C151" s="30"/>
      <c r="D151" s="38"/>
      <c r="E151" s="13"/>
      <c r="F151" s="13"/>
      <c r="G151" s="13"/>
      <c r="H151" s="13"/>
      <c r="I151" s="13"/>
      <c r="J151" s="13"/>
      <c r="K151" s="13"/>
      <c r="L151" s="13"/>
      <c r="M151" s="13"/>
      <c r="N151" s="13"/>
      <c r="O151" s="13"/>
      <c r="P151" s="13"/>
      <c r="Q151" s="13"/>
      <c r="R151" s="13"/>
      <c r="S151" s="13"/>
      <c r="T151" s="13"/>
      <c r="U151" s="13"/>
      <c r="V151" s="14"/>
      <c r="W151" s="29">
        <f t="shared" si="9"/>
        <v>0</v>
      </c>
    </row>
    <row r="152" spans="1:23" ht="16" thickBot="1" x14ac:dyDescent="0.4">
      <c r="A152" s="119"/>
      <c r="B152" s="142"/>
      <c r="C152" s="30"/>
      <c r="D152" s="38"/>
      <c r="E152" s="13"/>
      <c r="F152" s="13"/>
      <c r="G152" s="13"/>
      <c r="H152" s="13"/>
      <c r="I152" s="13"/>
      <c r="J152" s="13"/>
      <c r="K152" s="13"/>
      <c r="L152" s="13"/>
      <c r="M152" s="13"/>
      <c r="N152" s="13"/>
      <c r="O152" s="13"/>
      <c r="P152" s="13"/>
      <c r="Q152" s="13"/>
      <c r="R152" s="13"/>
      <c r="S152" s="13"/>
      <c r="T152" s="13"/>
      <c r="U152" s="13"/>
      <c r="V152" s="14"/>
      <c r="W152" s="29">
        <f t="shared" si="9"/>
        <v>0</v>
      </c>
    </row>
    <row r="153" spans="1:23" ht="16" thickBot="1" x14ac:dyDescent="0.4">
      <c r="A153" s="119"/>
      <c r="B153" s="142"/>
      <c r="C153" s="31"/>
      <c r="D153" s="39"/>
      <c r="E153" s="16"/>
      <c r="F153" s="16"/>
      <c r="G153" s="16"/>
      <c r="H153" s="16"/>
      <c r="I153" s="16"/>
      <c r="J153" s="16"/>
      <c r="K153" s="16"/>
      <c r="L153" s="16"/>
      <c r="M153" s="16"/>
      <c r="N153" s="16"/>
      <c r="O153" s="16"/>
      <c r="P153" s="16"/>
      <c r="Q153" s="16"/>
      <c r="R153" s="16"/>
      <c r="S153" s="16"/>
      <c r="T153" s="16"/>
      <c r="U153" s="16"/>
      <c r="V153" s="17"/>
      <c r="W153" s="29">
        <f t="shared" si="9"/>
        <v>0</v>
      </c>
    </row>
  </sheetData>
  <autoFilter ref="A7:W153" xr:uid="{00000000-0009-0000-0000-000012000000}"/>
  <mergeCells count="4">
    <mergeCell ref="A2:W2"/>
    <mergeCell ref="A4:B4"/>
    <mergeCell ref="A5:B5"/>
    <mergeCell ref="A6:B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226"/>
  <sheetViews>
    <sheetView showGridLines="0" zoomScale="57" zoomScaleNormal="57" workbookViewId="0">
      <pane xSplit="1" topLeftCell="B1" activePane="topRight" state="frozen"/>
      <selection pane="topRight" activeCell="E5" sqref="E5"/>
    </sheetView>
  </sheetViews>
  <sheetFormatPr defaultRowHeight="14.5" x14ac:dyDescent="0.35"/>
  <cols>
    <col min="1" max="1" width="26.36328125" customWidth="1"/>
    <col min="2" max="2" width="22" customWidth="1"/>
    <col min="3" max="3" width="15.08984375" customWidth="1"/>
    <col min="4" max="4" width="15.36328125" customWidth="1"/>
    <col min="5" max="5" width="15.54296875" customWidth="1"/>
    <col min="6" max="6" width="14.54296875" customWidth="1"/>
    <col min="7" max="7" width="14.08984375" customWidth="1"/>
    <col min="8" max="8" width="13.6328125" customWidth="1"/>
    <col min="9" max="9" width="13.90625" customWidth="1"/>
    <col min="10" max="10" width="13.36328125" customWidth="1"/>
    <col min="11" max="11" width="16.08984375" customWidth="1"/>
    <col min="12" max="12" width="14.90625" customWidth="1"/>
    <col min="13" max="13" width="15.36328125" customWidth="1"/>
    <col min="14" max="14" width="15" customWidth="1"/>
    <col min="15" max="15" width="16.54296875" customWidth="1"/>
    <col min="16" max="16" width="16.08984375" customWidth="1"/>
    <col min="17" max="17" width="14.453125" customWidth="1"/>
    <col min="18" max="18" width="16.90625" customWidth="1"/>
    <col min="19" max="20" width="14.90625" customWidth="1"/>
    <col min="21" max="21" width="15.6328125" customWidth="1"/>
    <col min="22" max="22" width="21.6328125" customWidth="1"/>
  </cols>
  <sheetData>
    <row r="1" spans="1:22" x14ac:dyDescent="0.35">
      <c r="A1" t="str">
        <f>'Expenditure Template'!A1</f>
        <v>Country / Award Name: USAID XXXXX, XXXXX</v>
      </c>
    </row>
    <row r="2" spans="1:22" ht="20" thickBot="1" x14ac:dyDescent="0.5">
      <c r="A2" s="288" t="s">
        <v>526</v>
      </c>
      <c r="B2" s="288"/>
      <c r="C2" s="288"/>
      <c r="D2" s="288"/>
      <c r="E2" s="288"/>
      <c r="F2" s="288"/>
      <c r="G2" s="288"/>
      <c r="H2" s="288"/>
      <c r="I2" s="288"/>
      <c r="J2" s="288"/>
      <c r="K2" s="288"/>
      <c r="L2" s="288"/>
      <c r="M2" s="288"/>
      <c r="N2" s="288"/>
      <c r="O2" s="288"/>
      <c r="P2" s="288"/>
      <c r="Q2" s="288"/>
      <c r="R2" s="288"/>
      <c r="S2" s="288"/>
      <c r="T2" s="288"/>
      <c r="U2" s="288"/>
      <c r="V2" s="288"/>
    </row>
    <row r="3" spans="1:22" ht="24.75" customHeight="1" thickTop="1" thickBot="1" x14ac:dyDescent="0.4">
      <c r="B3" s="18" t="s">
        <v>7</v>
      </c>
      <c r="C3" s="19" t="s">
        <v>0</v>
      </c>
      <c r="D3" s="19" t="s">
        <v>1</v>
      </c>
      <c r="E3" s="19" t="s">
        <v>2</v>
      </c>
      <c r="F3" s="19" t="s">
        <v>3</v>
      </c>
      <c r="G3" s="19" t="s">
        <v>4</v>
      </c>
      <c r="H3" s="19" t="s">
        <v>5</v>
      </c>
      <c r="I3" s="19" t="s">
        <v>6</v>
      </c>
      <c r="J3" s="19" t="s">
        <v>28</v>
      </c>
      <c r="K3" s="19" t="s">
        <v>29</v>
      </c>
      <c r="L3" s="19" t="s">
        <v>30</v>
      </c>
      <c r="M3" s="19" t="s">
        <v>31</v>
      </c>
      <c r="N3" s="19" t="s">
        <v>32</v>
      </c>
      <c r="O3" s="19" t="s">
        <v>33</v>
      </c>
      <c r="P3" s="19" t="s">
        <v>34</v>
      </c>
      <c r="Q3" s="19" t="s">
        <v>35</v>
      </c>
      <c r="R3" s="19" t="s">
        <v>36</v>
      </c>
      <c r="S3" s="19" t="s">
        <v>37</v>
      </c>
      <c r="T3" s="19" t="s">
        <v>38</v>
      </c>
      <c r="U3" s="20" t="s">
        <v>39</v>
      </c>
      <c r="V3" s="27" t="s">
        <v>117</v>
      </c>
    </row>
    <row r="4" spans="1:22" ht="92.25" customHeight="1" thickTop="1" thickBot="1" x14ac:dyDescent="0.5">
      <c r="A4" s="79" t="s">
        <v>9</v>
      </c>
      <c r="B4" s="22" t="str">
        <f>'Staff Allocations'!F5</f>
        <v>Program Management</v>
      </c>
      <c r="C4" s="22" t="str">
        <f>'Staff Allocations'!G5</f>
        <v>Care &amp; Treatment - SD Direct Service Provision (Children)</v>
      </c>
      <c r="D4" s="22" t="str">
        <f>'Staff Allocations'!H5</f>
        <v>Care &amp; Treatment - NSD (Supervision, Training, M&amp;E)</v>
      </c>
      <c r="E4" s="22" t="str">
        <f>'Staff Allocations'!I5</f>
        <v>Care &amp; Treatment - SD (Non-Targeted)</v>
      </c>
      <c r="F4" s="22" t="str">
        <f>'Staff Allocations'!J5</f>
        <v xml:space="preserve">Care &amp; Treatment - SD - Pregnant Women </v>
      </c>
      <c r="G4" s="22" t="str">
        <f>'Staff Allocations'!K5</f>
        <v>Care &amp; Treatment - Adolescents (Teen Clubs)</v>
      </c>
      <c r="H4" s="22" t="str">
        <f>'Staff Allocations'!L5</f>
        <v>Testing - Facility Based - SD (Direct service provision - Key Populations)</v>
      </c>
      <c r="I4" s="22" t="str">
        <f>'Staff Allocations'!M5</f>
        <v>Community Based Testing - SD General</v>
      </c>
      <c r="J4" s="22" t="str">
        <f>'Staff Allocations'!N5</f>
        <v>Testing - NSD (Training, Supervision, M&amp;E)</v>
      </c>
      <c r="K4" s="22" t="str">
        <f>'Staff Allocations'!O5</f>
        <v>Testing - Direct Service Provision (Non-Targeted)</v>
      </c>
      <c r="L4" s="22" t="str">
        <f>'Staff Allocations'!P5</f>
        <v>Voluntary Male Medical Circumcision - Service Delivery</v>
      </c>
      <c r="M4" s="22" t="str">
        <f>'Staff Allocations'!Q5</f>
        <v>PrEP</v>
      </c>
      <c r="N4" s="22" t="str">
        <f>'Staff Allocations'!R5</f>
        <v>Research and Evaluations / Studies</v>
      </c>
      <c r="O4" s="22">
        <f>'Staff Allocations'!S5</f>
        <v>0</v>
      </c>
      <c r="P4" s="22">
        <f>'Staff Allocations'!T5</f>
        <v>0</v>
      </c>
      <c r="Q4" s="22">
        <f>'Staff Allocations'!U5</f>
        <v>0</v>
      </c>
      <c r="R4" s="22">
        <f>'Staff Allocations'!V5</f>
        <v>0</v>
      </c>
      <c r="S4" s="22">
        <f>'Staff Allocations'!W5</f>
        <v>0</v>
      </c>
      <c r="T4" s="22">
        <f>'Staff Allocations'!X5</f>
        <v>0</v>
      </c>
      <c r="U4" s="22">
        <f>'Staff Allocations'!Y5</f>
        <v>0</v>
      </c>
      <c r="V4" s="28"/>
    </row>
    <row r="5" spans="1:22" ht="54" customHeight="1" thickBot="1" x14ac:dyDescent="0.5">
      <c r="A5" s="80" t="s">
        <v>10</v>
      </c>
      <c r="B5" s="120" t="str">
        <f>'Staff Allocations'!F6</f>
        <v>Program Management</v>
      </c>
      <c r="C5" s="120" t="str">
        <f>'Staff Allocations'!G6</f>
        <v>C&amp;T: HIV Clinical Services - SD</v>
      </c>
      <c r="D5" s="120" t="str">
        <f>'Staff Allocations'!H6</f>
        <v>C&amp;T: Not Disaggregated - NSD</v>
      </c>
      <c r="E5" s="120" t="str">
        <f>'Staff Allocations'!I6</f>
        <v>C&amp;T: HIV Clinical Services - SD</v>
      </c>
      <c r="F5" s="120" t="str">
        <f>'Staff Allocations'!J6</f>
        <v>C&amp;T: HIV Clinical Services - SD</v>
      </c>
      <c r="G5" s="120" t="str">
        <f>'Staff Allocations'!K6</f>
        <v>C&amp;T: Not Disaggregated - SD</v>
      </c>
      <c r="H5" s="120" t="str">
        <f>'Staff Allocations'!L6</f>
        <v>HTS: Facility Based Testing - SD</v>
      </c>
      <c r="I5" s="120" t="str">
        <f>'Staff Allocations'!M6</f>
        <v>HTS: Community Based Testing - SD</v>
      </c>
      <c r="J5" s="120" t="str">
        <f>'Staff Allocations'!N6</f>
        <v>HTS: Facility Based Testing - NSD</v>
      </c>
      <c r="K5" s="120" t="str">
        <f>'Staff Allocations'!O6</f>
        <v>HTS: Facility Based Testing - SD</v>
      </c>
      <c r="L5" s="120" t="str">
        <f>'Staff Allocations'!P6</f>
        <v>PREV: VMMC - SD</v>
      </c>
      <c r="M5" s="120" t="str">
        <f>'Staff Allocations'!Q6</f>
        <v>PREV: PrEP - SD</v>
      </c>
      <c r="N5" s="120" t="str">
        <f>'Staff Allocations'!R6</f>
        <v>ASP: HMIS, Surveillance, and Research</v>
      </c>
      <c r="O5" s="120">
        <f>'Staff Allocations'!S6</f>
        <v>0</v>
      </c>
      <c r="P5" s="120">
        <f>'Staff Allocations'!T6</f>
        <v>0</v>
      </c>
      <c r="Q5" s="120">
        <f>'Staff Allocations'!U6</f>
        <v>0</v>
      </c>
      <c r="R5" s="120">
        <f>'Staff Allocations'!V6</f>
        <v>0</v>
      </c>
      <c r="S5" s="120">
        <f>'Staff Allocations'!W6</f>
        <v>0</v>
      </c>
      <c r="T5" s="120">
        <f>'Staff Allocations'!X6</f>
        <v>0</v>
      </c>
      <c r="U5" s="120">
        <f>'Staff Allocations'!Y6</f>
        <v>0</v>
      </c>
      <c r="V5" s="28"/>
    </row>
    <row r="6" spans="1:22" ht="70.5" customHeight="1" thickBot="1" x14ac:dyDescent="0.5">
      <c r="A6" s="81" t="s">
        <v>11</v>
      </c>
      <c r="B6" s="121" t="str">
        <f>'Staff Allocations'!F7</f>
        <v>Non-Targeted Pop: Not Disaggregated</v>
      </c>
      <c r="C6" s="121" t="str">
        <f>'Staff Allocations'!G7</f>
        <v>Non-Targeted Pop: Children</v>
      </c>
      <c r="D6" s="121" t="str">
        <f>'Staff Allocations'!H7</f>
        <v>Non-Targeted Pop: Not Disaggregated</v>
      </c>
      <c r="E6" s="121" t="str">
        <f>'Staff Allocations'!I7</f>
        <v>Non-Targeted Pop: Not Disaggregated</v>
      </c>
      <c r="F6" s="121" t="str">
        <f>'Staff Allocations'!J7</f>
        <v>Pregnant and Breastfeeding Wwomen: Not Disaggregated</v>
      </c>
      <c r="G6" s="121" t="str">
        <f>'Staff Allocations'!K7</f>
        <v>Non-Targeted Pop: Young people and adolescents</v>
      </c>
      <c r="H6" s="121" t="str">
        <f>'Staff Allocations'!L7</f>
        <v>Key Pops: Not Disaggregated</v>
      </c>
      <c r="I6" s="121" t="str">
        <f>'Staff Allocations'!M7</f>
        <v>Non-Targeted Pop: Not Disaggregated</v>
      </c>
      <c r="J6" s="121" t="str">
        <f>'Staff Allocations'!N7</f>
        <v>Non-Targeted Pop: Not Disaggregated</v>
      </c>
      <c r="K6" s="121" t="str">
        <f>'Staff Allocations'!O7</f>
        <v>Non-Targeted Pop: Not Disaggregated</v>
      </c>
      <c r="L6" s="121" t="str">
        <f>'Staff Allocations'!P7</f>
        <v>Males: Young men and adolescent males</v>
      </c>
      <c r="M6" s="121" t="str">
        <f>'Staff Allocations'!Q7</f>
        <v>Non-Targeted Pop: Not Disaggregated</v>
      </c>
      <c r="N6" s="121" t="str">
        <f>'Staff Allocations'!R7</f>
        <v>Non-Targeted Pop: Not Disaggregated</v>
      </c>
      <c r="O6" s="121">
        <f>'Staff Allocations'!S7</f>
        <v>0</v>
      </c>
      <c r="P6" s="121">
        <f>'Staff Allocations'!T7</f>
        <v>0</v>
      </c>
      <c r="Q6" s="121">
        <f>'Staff Allocations'!U7</f>
        <v>0</v>
      </c>
      <c r="R6" s="121">
        <f>'Staff Allocations'!V7</f>
        <v>0</v>
      </c>
      <c r="S6" s="121">
        <f>'Staff Allocations'!W7</f>
        <v>0</v>
      </c>
      <c r="T6" s="121">
        <f>'Staff Allocations'!X7</f>
        <v>0</v>
      </c>
      <c r="U6" s="121">
        <f>'Staff Allocations'!Y7</f>
        <v>0</v>
      </c>
      <c r="V6" s="28"/>
    </row>
    <row r="7" spans="1:22" ht="30.75" customHeight="1" thickBot="1" x14ac:dyDescent="0.4">
      <c r="A7" s="90" t="s">
        <v>299</v>
      </c>
      <c r="B7" s="40"/>
      <c r="C7" s="40"/>
      <c r="D7" s="40"/>
      <c r="E7" s="40"/>
      <c r="F7" s="40"/>
      <c r="G7" s="40"/>
      <c r="H7" s="40"/>
      <c r="I7" s="40"/>
      <c r="J7" s="40"/>
      <c r="K7" s="40"/>
      <c r="L7" s="40"/>
      <c r="M7" s="40"/>
      <c r="N7" s="40"/>
      <c r="O7" s="40"/>
      <c r="P7" s="40"/>
      <c r="Q7" s="40"/>
      <c r="R7" s="40"/>
      <c r="S7" s="40"/>
      <c r="T7" s="40"/>
      <c r="U7" s="41"/>
      <c r="V7" s="42"/>
    </row>
    <row r="8" spans="1:22" ht="15" thickBot="1" x14ac:dyDescent="0.4">
      <c r="A8" s="123" t="s">
        <v>488</v>
      </c>
      <c r="B8" s="32"/>
      <c r="C8" s="24"/>
      <c r="D8" s="25"/>
      <c r="E8" s="25"/>
      <c r="F8" s="25">
        <v>0.8</v>
      </c>
      <c r="G8" s="25"/>
      <c r="H8" s="25"/>
      <c r="I8" s="25"/>
      <c r="J8" s="25">
        <v>0.05</v>
      </c>
      <c r="K8" s="25"/>
      <c r="L8" s="25">
        <v>0.15</v>
      </c>
      <c r="M8" s="25"/>
      <c r="N8" s="25"/>
      <c r="O8" s="25"/>
      <c r="P8" s="25"/>
      <c r="Q8" s="25"/>
      <c r="R8" s="25"/>
      <c r="S8" s="25"/>
      <c r="T8" s="25"/>
      <c r="U8" s="26"/>
      <c r="V8" s="29">
        <f>SUM(B8:U8)</f>
        <v>1</v>
      </c>
    </row>
    <row r="9" spans="1:22" ht="15" thickBot="1" x14ac:dyDescent="0.4">
      <c r="A9" s="123" t="s">
        <v>489</v>
      </c>
      <c r="B9" s="30"/>
      <c r="C9" s="21"/>
      <c r="D9" s="13"/>
      <c r="E9" s="13"/>
      <c r="F9" s="13">
        <v>0.2</v>
      </c>
      <c r="G9" s="13"/>
      <c r="H9" s="13"/>
      <c r="I9" s="13"/>
      <c r="J9" s="13">
        <v>0.2</v>
      </c>
      <c r="K9" s="13"/>
      <c r="L9" s="13">
        <v>0.6</v>
      </c>
      <c r="M9" s="13"/>
      <c r="N9" s="13"/>
      <c r="O9" s="13"/>
      <c r="P9" s="13"/>
      <c r="Q9" s="13"/>
      <c r="R9" s="13"/>
      <c r="S9" s="13"/>
      <c r="T9" s="13"/>
      <c r="U9" s="14"/>
      <c r="V9" s="29">
        <f t="shared" ref="V9:V69" si="0">SUM(B9:U9)</f>
        <v>1</v>
      </c>
    </row>
    <row r="10" spans="1:22" ht="15" thickBot="1" x14ac:dyDescent="0.4">
      <c r="A10" s="123" t="s">
        <v>490</v>
      </c>
      <c r="B10" s="30"/>
      <c r="C10" s="13"/>
      <c r="D10" s="13"/>
      <c r="E10" s="13"/>
      <c r="F10" s="13">
        <v>0.2</v>
      </c>
      <c r="G10" s="13"/>
      <c r="H10" s="13"/>
      <c r="I10" s="13"/>
      <c r="J10" s="13">
        <v>0.2</v>
      </c>
      <c r="K10" s="13"/>
      <c r="L10" s="13">
        <v>0.6</v>
      </c>
      <c r="M10" s="13"/>
      <c r="N10" s="13"/>
      <c r="O10" s="13"/>
      <c r="P10" s="14"/>
      <c r="Q10" s="13"/>
      <c r="R10" s="13"/>
      <c r="S10" s="13"/>
      <c r="T10" s="13"/>
      <c r="U10" s="14"/>
      <c r="V10" s="29">
        <f t="shared" si="0"/>
        <v>1</v>
      </c>
    </row>
    <row r="11" spans="1:22" ht="15" thickBot="1" x14ac:dyDescent="0.4">
      <c r="A11" s="123" t="s">
        <v>491</v>
      </c>
      <c r="B11" s="30"/>
      <c r="C11" s="21"/>
      <c r="D11" s="13"/>
      <c r="E11" s="13"/>
      <c r="F11" s="13"/>
      <c r="G11" s="13"/>
      <c r="H11" s="13"/>
      <c r="I11" s="13">
        <v>0.9</v>
      </c>
      <c r="J11" s="13"/>
      <c r="K11" s="13">
        <v>0.1</v>
      </c>
      <c r="L11" s="13"/>
      <c r="M11" s="13"/>
      <c r="N11" s="13"/>
      <c r="O11" s="13"/>
      <c r="P11" s="210"/>
      <c r="Q11" s="13"/>
      <c r="R11" s="13"/>
      <c r="S11" s="13"/>
      <c r="T11" s="13"/>
      <c r="U11" s="14"/>
      <c r="V11" s="29"/>
    </row>
    <row r="12" spans="1:22" ht="15" thickBot="1" x14ac:dyDescent="0.4">
      <c r="A12" s="123" t="s">
        <v>492</v>
      </c>
      <c r="B12" s="30"/>
      <c r="C12" s="21"/>
      <c r="D12" s="13"/>
      <c r="E12" s="13"/>
      <c r="F12" s="13"/>
      <c r="G12" s="13"/>
      <c r="H12" s="13">
        <v>1</v>
      </c>
      <c r="I12" s="13"/>
      <c r="J12" s="13"/>
      <c r="K12" s="13"/>
      <c r="L12" s="13"/>
      <c r="M12" s="13"/>
      <c r="N12" s="13"/>
      <c r="O12" s="13"/>
      <c r="P12" s="13"/>
      <c r="Q12" s="13"/>
      <c r="R12" s="13"/>
      <c r="S12" s="13"/>
      <c r="T12" s="13"/>
      <c r="U12" s="14"/>
      <c r="V12" s="29">
        <f t="shared" si="0"/>
        <v>1</v>
      </c>
    </row>
    <row r="13" spans="1:22" ht="16" thickBot="1" x14ac:dyDescent="0.4">
      <c r="A13" s="295" t="s">
        <v>308</v>
      </c>
      <c r="B13" s="296"/>
      <c r="C13" s="21"/>
      <c r="D13" s="13"/>
      <c r="E13" s="13"/>
      <c r="F13" s="13"/>
      <c r="G13" s="13"/>
      <c r="H13" s="13"/>
      <c r="I13" s="13"/>
      <c r="J13" s="13"/>
      <c r="K13" s="13"/>
      <c r="L13" s="13"/>
      <c r="M13" s="13"/>
      <c r="N13" s="13"/>
      <c r="O13" s="13"/>
      <c r="P13" s="13"/>
      <c r="Q13" s="13"/>
      <c r="R13" s="13"/>
      <c r="S13" s="13"/>
      <c r="T13" s="13"/>
      <c r="U13" s="14"/>
      <c r="V13" s="29">
        <f t="shared" si="0"/>
        <v>0</v>
      </c>
    </row>
    <row r="14" spans="1:22" ht="31.5" thickBot="1" x14ac:dyDescent="0.4">
      <c r="A14" s="167" t="s">
        <v>309</v>
      </c>
      <c r="B14" s="166" t="s">
        <v>493</v>
      </c>
      <c r="C14" s="21"/>
      <c r="D14" s="13"/>
      <c r="E14" s="13"/>
      <c r="F14" s="13"/>
      <c r="G14" s="13"/>
      <c r="H14" s="13"/>
      <c r="I14" s="13"/>
      <c r="J14" s="13"/>
      <c r="K14" s="13"/>
      <c r="L14" s="13"/>
      <c r="M14" s="13"/>
      <c r="N14" s="13"/>
      <c r="O14" s="13"/>
      <c r="P14" s="13"/>
      <c r="Q14" s="13"/>
      <c r="R14" s="13"/>
      <c r="S14" s="13"/>
      <c r="T14" s="13"/>
      <c r="U14" s="14"/>
      <c r="V14" s="29"/>
    </row>
    <row r="15" spans="1:22" ht="15" thickBot="1" x14ac:dyDescent="0.4">
      <c r="A15" s="123" t="str">
        <f>A8</f>
        <v>Sub Recipient A</v>
      </c>
      <c r="B15" s="303">
        <v>145567</v>
      </c>
      <c r="C15" s="304"/>
      <c r="D15" s="305">
        <f>$B15*D8</f>
        <v>0</v>
      </c>
      <c r="E15" s="305">
        <f t="shared" ref="E15:T15" si="1">$B15*E8</f>
        <v>0</v>
      </c>
      <c r="F15" s="305">
        <f t="shared" si="1"/>
        <v>116453.6</v>
      </c>
      <c r="G15" s="305">
        <f t="shared" si="1"/>
        <v>0</v>
      </c>
      <c r="H15" s="305">
        <f t="shared" si="1"/>
        <v>0</v>
      </c>
      <c r="I15" s="305">
        <f t="shared" si="1"/>
        <v>0</v>
      </c>
      <c r="J15" s="305">
        <f t="shared" si="1"/>
        <v>7278.35</v>
      </c>
      <c r="K15" s="305">
        <f t="shared" si="1"/>
        <v>0</v>
      </c>
      <c r="L15" s="305">
        <f t="shared" si="1"/>
        <v>21835.05</v>
      </c>
      <c r="M15" s="305">
        <f t="shared" si="1"/>
        <v>0</v>
      </c>
      <c r="N15" s="305">
        <f t="shared" si="1"/>
        <v>0</v>
      </c>
      <c r="O15" s="305">
        <f t="shared" si="1"/>
        <v>0</v>
      </c>
      <c r="P15" s="305">
        <f t="shared" si="1"/>
        <v>0</v>
      </c>
      <c r="Q15" s="305">
        <f t="shared" si="1"/>
        <v>0</v>
      </c>
      <c r="R15" s="305">
        <f t="shared" si="1"/>
        <v>0</v>
      </c>
      <c r="S15" s="305">
        <f t="shared" si="1"/>
        <v>0</v>
      </c>
      <c r="T15" s="305">
        <f t="shared" si="1"/>
        <v>0</v>
      </c>
      <c r="U15" s="306"/>
      <c r="V15" s="162">
        <f t="shared" si="0"/>
        <v>291134</v>
      </c>
    </row>
    <row r="16" spans="1:22" s="195" customFormat="1" ht="15" thickBot="1" x14ac:dyDescent="0.4">
      <c r="A16" s="123" t="str">
        <f t="shared" ref="A16:A19" si="2">A9</f>
        <v>Sub Recipient B</v>
      </c>
      <c r="B16" s="303">
        <v>108183</v>
      </c>
      <c r="C16" s="304"/>
      <c r="D16" s="305">
        <f>$B16*D9</f>
        <v>0</v>
      </c>
      <c r="E16" s="305">
        <f t="shared" ref="E16:S16" si="3">$B16*E9</f>
        <v>0</v>
      </c>
      <c r="F16" s="305">
        <f t="shared" si="3"/>
        <v>21636.600000000002</v>
      </c>
      <c r="G16" s="305">
        <f t="shared" si="3"/>
        <v>0</v>
      </c>
      <c r="H16" s="305">
        <f t="shared" si="3"/>
        <v>0</v>
      </c>
      <c r="I16" s="305">
        <f t="shared" si="3"/>
        <v>0</v>
      </c>
      <c r="J16" s="305">
        <f t="shared" si="3"/>
        <v>21636.600000000002</v>
      </c>
      <c r="K16" s="305">
        <f t="shared" si="3"/>
        <v>0</v>
      </c>
      <c r="L16" s="305">
        <f t="shared" si="3"/>
        <v>64909.799999999996</v>
      </c>
      <c r="M16" s="305">
        <f t="shared" si="3"/>
        <v>0</v>
      </c>
      <c r="N16" s="305">
        <f t="shared" si="3"/>
        <v>0</v>
      </c>
      <c r="O16" s="305">
        <f t="shared" si="3"/>
        <v>0</v>
      </c>
      <c r="P16" s="305">
        <f t="shared" si="3"/>
        <v>0</v>
      </c>
      <c r="Q16" s="305">
        <f t="shared" si="3"/>
        <v>0</v>
      </c>
      <c r="R16" s="305">
        <f t="shared" si="3"/>
        <v>0</v>
      </c>
      <c r="S16" s="305">
        <f t="shared" si="3"/>
        <v>0</v>
      </c>
      <c r="T16" s="307"/>
      <c r="U16" s="306"/>
      <c r="V16" s="162">
        <f t="shared" si="0"/>
        <v>216366</v>
      </c>
    </row>
    <row r="17" spans="1:22" s="195" customFormat="1" ht="15" thickBot="1" x14ac:dyDescent="0.4">
      <c r="A17" s="123" t="str">
        <f t="shared" si="2"/>
        <v>Sub Recipient C</v>
      </c>
      <c r="B17" s="303">
        <v>221617</v>
      </c>
      <c r="C17" s="304"/>
      <c r="D17" s="305">
        <f>$B17*D10</f>
        <v>0</v>
      </c>
      <c r="E17" s="305">
        <f t="shared" ref="E17:T17" si="4">$B17*E10</f>
        <v>0</v>
      </c>
      <c r="F17" s="305">
        <f t="shared" si="4"/>
        <v>44323.4</v>
      </c>
      <c r="G17" s="305">
        <f t="shared" si="4"/>
        <v>0</v>
      </c>
      <c r="H17" s="305">
        <f t="shared" si="4"/>
        <v>0</v>
      </c>
      <c r="I17" s="305">
        <f t="shared" si="4"/>
        <v>0</v>
      </c>
      <c r="J17" s="305">
        <f t="shared" si="4"/>
        <v>44323.4</v>
      </c>
      <c r="K17" s="305">
        <f t="shared" si="4"/>
        <v>0</v>
      </c>
      <c r="L17" s="305">
        <f t="shared" si="4"/>
        <v>132970.19999999998</v>
      </c>
      <c r="M17" s="305">
        <f t="shared" si="4"/>
        <v>0</v>
      </c>
      <c r="N17" s="305">
        <f t="shared" si="4"/>
        <v>0</v>
      </c>
      <c r="O17" s="305">
        <f t="shared" si="4"/>
        <v>0</v>
      </c>
      <c r="P17" s="305">
        <f t="shared" si="4"/>
        <v>0</v>
      </c>
      <c r="Q17" s="305">
        <f t="shared" si="4"/>
        <v>0</v>
      </c>
      <c r="R17" s="305">
        <f t="shared" si="4"/>
        <v>0</v>
      </c>
      <c r="S17" s="305">
        <f t="shared" si="4"/>
        <v>0</v>
      </c>
      <c r="T17" s="305">
        <f t="shared" si="4"/>
        <v>0</v>
      </c>
      <c r="U17" s="306"/>
      <c r="V17" s="162">
        <f t="shared" si="0"/>
        <v>443234</v>
      </c>
    </row>
    <row r="18" spans="1:22" ht="15" thickBot="1" x14ac:dyDescent="0.4">
      <c r="A18" s="123" t="str">
        <f t="shared" si="2"/>
        <v>Sub Recipient D</v>
      </c>
      <c r="B18" s="303">
        <v>388161.48</v>
      </c>
      <c r="C18" s="304"/>
      <c r="D18" s="308">
        <f>$B18*D11</f>
        <v>0</v>
      </c>
      <c r="E18" s="308">
        <f t="shared" ref="E18:S18" si="5">$B18*E11</f>
        <v>0</v>
      </c>
      <c r="F18" s="308">
        <f t="shared" si="5"/>
        <v>0</v>
      </c>
      <c r="G18" s="308">
        <f t="shared" si="5"/>
        <v>0</v>
      </c>
      <c r="H18" s="308">
        <f t="shared" si="5"/>
        <v>0</v>
      </c>
      <c r="I18" s="308">
        <f t="shared" si="5"/>
        <v>349345.33199999999</v>
      </c>
      <c r="J18" s="308">
        <f t="shared" si="5"/>
        <v>0</v>
      </c>
      <c r="K18" s="308">
        <f t="shared" si="5"/>
        <v>38816.148000000001</v>
      </c>
      <c r="L18" s="308">
        <f t="shared" si="5"/>
        <v>0</v>
      </c>
      <c r="M18" s="308">
        <f t="shared" si="5"/>
        <v>0</v>
      </c>
      <c r="N18" s="308">
        <f t="shared" si="5"/>
        <v>0</v>
      </c>
      <c r="O18" s="308">
        <f t="shared" si="5"/>
        <v>0</v>
      </c>
      <c r="P18" s="308">
        <f t="shared" si="5"/>
        <v>0</v>
      </c>
      <c r="Q18" s="308">
        <f t="shared" si="5"/>
        <v>0</v>
      </c>
      <c r="R18" s="308">
        <f t="shared" si="5"/>
        <v>0</v>
      </c>
      <c r="S18" s="308">
        <f t="shared" si="5"/>
        <v>0</v>
      </c>
      <c r="T18" s="304"/>
      <c r="U18" s="309"/>
      <c r="V18" s="162">
        <f t="shared" si="0"/>
        <v>776322.96</v>
      </c>
    </row>
    <row r="19" spans="1:22" ht="15" thickBot="1" x14ac:dyDescent="0.4">
      <c r="A19" s="123" t="str">
        <f t="shared" si="2"/>
        <v>Sub Recipient E</v>
      </c>
      <c r="B19" s="303">
        <v>43267</v>
      </c>
      <c r="C19" s="304"/>
      <c r="D19" s="308">
        <f>$B19*D12</f>
        <v>0</v>
      </c>
      <c r="E19" s="308">
        <f t="shared" ref="E19:T19" si="6">$B19*E12</f>
        <v>0</v>
      </c>
      <c r="F19" s="308">
        <f t="shared" si="6"/>
        <v>0</v>
      </c>
      <c r="G19" s="308">
        <f t="shared" si="6"/>
        <v>0</v>
      </c>
      <c r="H19" s="308">
        <f t="shared" si="6"/>
        <v>43267</v>
      </c>
      <c r="I19" s="308">
        <f t="shared" si="6"/>
        <v>0</v>
      </c>
      <c r="J19" s="308">
        <f t="shared" si="6"/>
        <v>0</v>
      </c>
      <c r="K19" s="308">
        <f t="shared" si="6"/>
        <v>0</v>
      </c>
      <c r="L19" s="308">
        <f t="shared" si="6"/>
        <v>0</v>
      </c>
      <c r="M19" s="308">
        <f t="shared" si="6"/>
        <v>0</v>
      </c>
      <c r="N19" s="308">
        <f t="shared" si="6"/>
        <v>0</v>
      </c>
      <c r="O19" s="308">
        <f t="shared" si="6"/>
        <v>0</v>
      </c>
      <c r="P19" s="308">
        <f t="shared" si="6"/>
        <v>0</v>
      </c>
      <c r="Q19" s="308">
        <f t="shared" si="6"/>
        <v>0</v>
      </c>
      <c r="R19" s="308">
        <f t="shared" si="6"/>
        <v>0</v>
      </c>
      <c r="S19" s="308">
        <f t="shared" si="6"/>
        <v>0</v>
      </c>
      <c r="T19" s="308">
        <f t="shared" si="6"/>
        <v>0</v>
      </c>
      <c r="U19" s="309"/>
      <c r="V19" s="162">
        <f t="shared" si="0"/>
        <v>86534</v>
      </c>
    </row>
    <row r="20" spans="1:22" ht="15" thickBot="1" x14ac:dyDescent="0.4">
      <c r="A20" s="164" t="s">
        <v>208</v>
      </c>
      <c r="B20" s="163">
        <f>SUM(B15:B19)</f>
        <v>906795.48</v>
      </c>
      <c r="C20" s="302">
        <f>SUMPRODUCT($B15:$B17,C8:C10)</f>
        <v>0</v>
      </c>
      <c r="D20" s="302">
        <f>SUMPRODUCT($B15:$B19,D8:D12)</f>
        <v>0</v>
      </c>
      <c r="E20" s="302">
        <f t="shared" ref="E20:T20" si="7">SUMPRODUCT($B15:$B19,E8:E12)</f>
        <v>0</v>
      </c>
      <c r="F20" s="302">
        <f t="shared" si="7"/>
        <v>182413.6</v>
      </c>
      <c r="G20" s="302">
        <f t="shared" si="7"/>
        <v>0</v>
      </c>
      <c r="H20" s="302">
        <f t="shared" si="7"/>
        <v>43267</v>
      </c>
      <c r="I20" s="302">
        <f t="shared" si="7"/>
        <v>349345.33199999999</v>
      </c>
      <c r="J20" s="302">
        <f t="shared" si="7"/>
        <v>73238.350000000006</v>
      </c>
      <c r="K20" s="302">
        <f t="shared" si="7"/>
        <v>38816.148000000001</v>
      </c>
      <c r="L20" s="302">
        <f t="shared" si="7"/>
        <v>219715.05</v>
      </c>
      <c r="M20" s="302">
        <f t="shared" si="7"/>
        <v>0</v>
      </c>
      <c r="N20" s="302">
        <f t="shared" si="7"/>
        <v>0</v>
      </c>
      <c r="O20" s="302">
        <f t="shared" si="7"/>
        <v>0</v>
      </c>
      <c r="P20" s="302">
        <f t="shared" si="7"/>
        <v>0</v>
      </c>
      <c r="Q20" s="302">
        <f t="shared" si="7"/>
        <v>0</v>
      </c>
      <c r="R20" s="302">
        <f t="shared" si="7"/>
        <v>0</v>
      </c>
      <c r="S20" s="302">
        <f t="shared" si="7"/>
        <v>0</v>
      </c>
      <c r="T20" s="302">
        <f t="shared" si="7"/>
        <v>0</v>
      </c>
      <c r="U20" s="302">
        <f t="shared" ref="U20" si="8">SUMPRODUCT($B15:$B17,U8:U10)</f>
        <v>0</v>
      </c>
      <c r="V20" s="162">
        <f>SUM(C20:U20)</f>
        <v>906795.48</v>
      </c>
    </row>
    <row r="21" spans="1:22" ht="15" thickBot="1" x14ac:dyDescent="0.4">
      <c r="A21" s="123"/>
      <c r="B21" s="165"/>
      <c r="C21" s="161">
        <f>C20/$V$20</f>
        <v>0</v>
      </c>
      <c r="D21" s="161">
        <f t="shared" ref="D21:U21" si="9">D20/$V$20</f>
        <v>0</v>
      </c>
      <c r="E21" s="161">
        <f t="shared" si="9"/>
        <v>0</v>
      </c>
      <c r="F21" s="161">
        <f t="shared" si="9"/>
        <v>0.20116289066637166</v>
      </c>
      <c r="G21" s="161">
        <f t="shared" si="9"/>
        <v>0</v>
      </c>
      <c r="H21" s="161">
        <f t="shared" si="9"/>
        <v>4.7714176960829142E-2</v>
      </c>
      <c r="I21" s="161">
        <f t="shared" si="9"/>
        <v>0.38525261727153737</v>
      </c>
      <c r="J21" s="161">
        <f t="shared" si="9"/>
        <v>8.0766117184439434E-2</v>
      </c>
      <c r="K21" s="161">
        <f t="shared" si="9"/>
        <v>4.2805846363504152E-2</v>
      </c>
      <c r="L21" s="161">
        <f t="shared" si="9"/>
        <v>0.24229835155331828</v>
      </c>
      <c r="M21" s="161">
        <f t="shared" si="9"/>
        <v>0</v>
      </c>
      <c r="N21" s="161">
        <f t="shared" si="9"/>
        <v>0</v>
      </c>
      <c r="O21" s="161">
        <f t="shared" si="9"/>
        <v>0</v>
      </c>
      <c r="P21" s="161">
        <f t="shared" si="9"/>
        <v>0</v>
      </c>
      <c r="Q21" s="161">
        <f t="shared" si="9"/>
        <v>0</v>
      </c>
      <c r="R21" s="161">
        <f t="shared" si="9"/>
        <v>0</v>
      </c>
      <c r="S21" s="161">
        <f t="shared" si="9"/>
        <v>0</v>
      </c>
      <c r="T21" s="161">
        <f t="shared" si="9"/>
        <v>0</v>
      </c>
      <c r="U21" s="161">
        <f t="shared" si="9"/>
        <v>0</v>
      </c>
      <c r="V21" s="29">
        <f t="shared" si="0"/>
        <v>0.99999999999999989</v>
      </c>
    </row>
    <row r="22" spans="1:22" ht="15" thickBot="1" x14ac:dyDescent="0.4">
      <c r="A22" s="123"/>
      <c r="B22" s="165"/>
      <c r="C22" s="89"/>
      <c r="D22" s="89"/>
      <c r="E22" s="89"/>
      <c r="F22" s="89"/>
      <c r="G22" s="89"/>
      <c r="H22" s="89"/>
      <c r="I22" s="89"/>
      <c r="J22" s="89"/>
      <c r="K22" s="89"/>
      <c r="L22" s="89"/>
      <c r="M22" s="89"/>
      <c r="N22" s="89"/>
      <c r="O22" s="89"/>
      <c r="P22" s="89"/>
      <c r="Q22" s="89"/>
      <c r="R22" s="89"/>
      <c r="S22" s="89"/>
      <c r="T22" s="89"/>
      <c r="U22" s="89"/>
      <c r="V22" s="29">
        <f t="shared" si="0"/>
        <v>0</v>
      </c>
    </row>
    <row r="23" spans="1:22" ht="15" thickBot="1" x14ac:dyDescent="0.4">
      <c r="A23" s="123"/>
      <c r="B23" s="165"/>
      <c r="C23" s="84"/>
      <c r="D23" s="84"/>
      <c r="E23" s="84"/>
      <c r="F23" s="84"/>
      <c r="G23" s="84"/>
      <c r="H23" s="84"/>
      <c r="I23" s="84"/>
      <c r="J23" s="84"/>
      <c r="K23" s="84"/>
      <c r="L23" s="84"/>
      <c r="M23" s="84"/>
      <c r="N23" s="84"/>
      <c r="O23" s="84"/>
      <c r="P23" s="84"/>
      <c r="Q23" s="84"/>
      <c r="R23" s="84"/>
      <c r="S23" s="84"/>
      <c r="T23" s="84"/>
      <c r="U23" s="85"/>
      <c r="V23" s="29">
        <f t="shared" si="0"/>
        <v>0</v>
      </c>
    </row>
    <row r="24" spans="1:22" s="118" customFormat="1" ht="15" thickBot="1" x14ac:dyDescent="0.4">
      <c r="A24" s="123"/>
      <c r="B24" s="114"/>
      <c r="C24" s="115"/>
      <c r="D24" s="115"/>
      <c r="E24" s="115"/>
      <c r="F24" s="115"/>
      <c r="G24" s="115"/>
      <c r="H24" s="115"/>
      <c r="I24" s="115"/>
      <c r="J24" s="115"/>
      <c r="K24" s="115"/>
      <c r="L24" s="115"/>
      <c r="M24" s="115"/>
      <c r="N24" s="115"/>
      <c r="O24" s="115"/>
      <c r="P24" s="115"/>
      <c r="Q24" s="115"/>
      <c r="R24" s="115"/>
      <c r="S24" s="115"/>
      <c r="T24" s="115"/>
      <c r="U24" s="116"/>
      <c r="V24" s="117">
        <f t="shared" si="0"/>
        <v>0</v>
      </c>
    </row>
    <row r="25" spans="1:22" ht="15" thickBot="1" x14ac:dyDescent="0.4">
      <c r="A25" s="123"/>
      <c r="B25" s="30"/>
      <c r="C25" s="84"/>
      <c r="D25" s="84"/>
      <c r="E25" s="84"/>
      <c r="F25" s="84"/>
      <c r="G25" s="84"/>
      <c r="H25" s="84"/>
      <c r="I25" s="84"/>
      <c r="J25" s="84"/>
      <c r="K25" s="84"/>
      <c r="L25" s="84"/>
      <c r="M25" s="84"/>
      <c r="N25" s="84"/>
      <c r="O25" s="84"/>
      <c r="P25" s="84"/>
      <c r="Q25" s="84"/>
      <c r="R25" s="84"/>
      <c r="S25" s="84"/>
      <c r="T25" s="84"/>
      <c r="U25" s="85"/>
      <c r="V25" s="29">
        <f t="shared" si="0"/>
        <v>0</v>
      </c>
    </row>
    <row r="26" spans="1:22" ht="15" thickBot="1" x14ac:dyDescent="0.4">
      <c r="A26" s="123"/>
      <c r="B26" s="30"/>
      <c r="C26" s="84"/>
      <c r="D26" s="84"/>
      <c r="E26" s="84"/>
      <c r="F26" s="84"/>
      <c r="G26" s="84"/>
      <c r="H26" s="84"/>
      <c r="I26" s="84"/>
      <c r="J26" s="84"/>
      <c r="K26" s="84"/>
      <c r="L26" s="84"/>
      <c r="M26" s="84"/>
      <c r="N26" s="84"/>
      <c r="O26" s="84"/>
      <c r="P26" s="84"/>
      <c r="Q26" s="84"/>
      <c r="R26" s="84"/>
      <c r="S26" s="84"/>
      <c r="T26" s="84"/>
      <c r="U26" s="85"/>
      <c r="V26" s="29">
        <f t="shared" si="0"/>
        <v>0</v>
      </c>
    </row>
    <row r="27" spans="1:22" ht="15" thickBot="1" x14ac:dyDescent="0.4">
      <c r="A27" s="123"/>
      <c r="B27" s="30"/>
      <c r="C27" s="84"/>
      <c r="D27" s="84"/>
      <c r="E27" s="84"/>
      <c r="F27" s="84"/>
      <c r="G27" s="84"/>
      <c r="H27" s="84"/>
      <c r="I27" s="84"/>
      <c r="J27" s="84"/>
      <c r="K27" s="84"/>
      <c r="L27" s="84"/>
      <c r="M27" s="84"/>
      <c r="N27" s="84"/>
      <c r="O27" s="84"/>
      <c r="P27" s="84"/>
      <c r="Q27" s="84"/>
      <c r="R27" s="84"/>
      <c r="S27" s="84"/>
      <c r="T27" s="84"/>
      <c r="U27" s="85"/>
      <c r="V27" s="29">
        <f t="shared" si="0"/>
        <v>0</v>
      </c>
    </row>
    <row r="28" spans="1:22" ht="15" thickBot="1" x14ac:dyDescent="0.4">
      <c r="A28" s="123"/>
      <c r="B28" s="30"/>
      <c r="C28" s="84"/>
      <c r="D28" s="84"/>
      <c r="E28" s="84"/>
      <c r="F28" s="84"/>
      <c r="G28" s="84"/>
      <c r="H28" s="84"/>
      <c r="I28" s="84"/>
      <c r="J28" s="84"/>
      <c r="K28" s="84"/>
      <c r="L28" s="84"/>
      <c r="M28" s="84"/>
      <c r="N28" s="84"/>
      <c r="O28" s="84"/>
      <c r="P28" s="84"/>
      <c r="Q28" s="84"/>
      <c r="R28" s="84"/>
      <c r="S28" s="84"/>
      <c r="T28" s="84"/>
      <c r="U28" s="85"/>
      <c r="V28" s="29">
        <f t="shared" si="0"/>
        <v>0</v>
      </c>
    </row>
    <row r="29" spans="1:22" ht="15" thickBot="1" x14ac:dyDescent="0.4">
      <c r="A29" s="123"/>
      <c r="B29" s="30"/>
      <c r="C29" s="84"/>
      <c r="D29" s="84"/>
      <c r="E29" s="84"/>
      <c r="F29" s="84"/>
      <c r="G29" s="84"/>
      <c r="H29" s="84"/>
      <c r="I29" s="84"/>
      <c r="J29" s="84"/>
      <c r="K29" s="84"/>
      <c r="L29" s="84"/>
      <c r="M29" s="84"/>
      <c r="N29" s="84"/>
      <c r="O29" s="84"/>
      <c r="P29" s="84"/>
      <c r="Q29" s="84"/>
      <c r="R29" s="84"/>
      <c r="S29" s="84"/>
      <c r="T29" s="84"/>
      <c r="U29" s="85"/>
      <c r="V29" s="29">
        <f t="shared" si="0"/>
        <v>0</v>
      </c>
    </row>
    <row r="30" spans="1:22" ht="15" thickBot="1" x14ac:dyDescent="0.4">
      <c r="A30" s="123"/>
      <c r="B30" s="30"/>
      <c r="C30" s="13"/>
      <c r="D30" s="13"/>
      <c r="E30" s="13"/>
      <c r="F30" s="13"/>
      <c r="G30" s="13"/>
      <c r="H30" s="13"/>
      <c r="I30" s="13"/>
      <c r="J30" s="13"/>
      <c r="K30" s="13"/>
      <c r="L30" s="13"/>
      <c r="M30" s="13"/>
      <c r="N30" s="13"/>
      <c r="O30" s="13"/>
      <c r="P30" s="13"/>
      <c r="Q30" s="13"/>
      <c r="R30" s="13"/>
      <c r="S30" s="13"/>
      <c r="T30" s="13"/>
      <c r="U30" s="14"/>
      <c r="V30" s="29">
        <f t="shared" si="0"/>
        <v>0</v>
      </c>
    </row>
    <row r="31" spans="1:22" ht="15" thickBot="1" x14ac:dyDescent="0.4">
      <c r="A31" s="76"/>
      <c r="B31" s="30"/>
      <c r="C31" s="13"/>
      <c r="D31" s="13"/>
      <c r="E31" s="13"/>
      <c r="F31" s="13"/>
      <c r="G31" s="13"/>
      <c r="H31" s="13"/>
      <c r="I31" s="13"/>
      <c r="J31" s="13"/>
      <c r="K31" s="13"/>
      <c r="L31" s="13"/>
      <c r="M31" s="13"/>
      <c r="N31" s="13"/>
      <c r="O31" s="13"/>
      <c r="P31" s="13"/>
      <c r="Q31" s="13"/>
      <c r="R31" s="13"/>
      <c r="S31" s="13"/>
      <c r="T31" s="13"/>
      <c r="U31" s="14"/>
      <c r="V31" s="29">
        <f t="shared" si="0"/>
        <v>0</v>
      </c>
    </row>
    <row r="32" spans="1:22" ht="15" thickBot="1" x14ac:dyDescent="0.4">
      <c r="A32" s="76"/>
      <c r="B32" s="30"/>
      <c r="C32" s="13"/>
      <c r="D32" s="13"/>
      <c r="E32" s="13"/>
      <c r="F32" s="13"/>
      <c r="G32" s="13"/>
      <c r="H32" s="13"/>
      <c r="I32" s="13"/>
      <c r="J32" s="13"/>
      <c r="K32" s="13"/>
      <c r="L32" s="13"/>
      <c r="M32" s="13"/>
      <c r="N32" s="13"/>
      <c r="O32" s="13"/>
      <c r="P32" s="13"/>
      <c r="Q32" s="13"/>
      <c r="R32" s="13"/>
      <c r="S32" s="13"/>
      <c r="T32" s="13"/>
      <c r="U32" s="14"/>
      <c r="V32" s="29">
        <f t="shared" si="0"/>
        <v>0</v>
      </c>
    </row>
    <row r="33" spans="1:22" ht="15" thickBot="1" x14ac:dyDescent="0.4">
      <c r="A33" s="76"/>
      <c r="B33" s="30"/>
      <c r="C33" s="13"/>
      <c r="D33" s="13"/>
      <c r="E33" s="13"/>
      <c r="F33" s="13"/>
      <c r="G33" s="13"/>
      <c r="H33" s="13"/>
      <c r="I33" s="13"/>
      <c r="J33" s="13"/>
      <c r="K33" s="13"/>
      <c r="L33" s="13"/>
      <c r="M33" s="13"/>
      <c r="N33" s="13"/>
      <c r="O33" s="13"/>
      <c r="P33" s="13"/>
      <c r="Q33" s="13"/>
      <c r="R33" s="13"/>
      <c r="S33" s="13"/>
      <c r="T33" s="13"/>
      <c r="U33" s="14"/>
      <c r="V33" s="29">
        <f t="shared" si="0"/>
        <v>0</v>
      </c>
    </row>
    <row r="34" spans="1:22" ht="15" thickBot="1" x14ac:dyDescent="0.4">
      <c r="A34" s="76"/>
      <c r="B34" s="30"/>
      <c r="C34" s="13"/>
      <c r="D34" s="13"/>
      <c r="E34" s="13"/>
      <c r="F34" s="13"/>
      <c r="G34" s="13"/>
      <c r="H34" s="13"/>
      <c r="I34" s="13"/>
      <c r="J34" s="13"/>
      <c r="K34" s="13"/>
      <c r="L34" s="13"/>
      <c r="M34" s="13"/>
      <c r="N34" s="13"/>
      <c r="O34" s="13"/>
      <c r="P34" s="13"/>
      <c r="Q34" s="13"/>
      <c r="R34" s="13"/>
      <c r="S34" s="13"/>
      <c r="T34" s="13"/>
      <c r="U34" s="14"/>
      <c r="V34" s="29">
        <f t="shared" si="0"/>
        <v>0</v>
      </c>
    </row>
    <row r="35" spans="1:22" ht="15" thickBot="1" x14ac:dyDescent="0.4">
      <c r="A35" s="76"/>
      <c r="B35" s="30"/>
      <c r="C35" s="13"/>
      <c r="D35" s="13"/>
      <c r="E35" s="13"/>
      <c r="F35" s="13"/>
      <c r="G35" s="13"/>
      <c r="H35" s="13"/>
      <c r="I35" s="13"/>
      <c r="J35" s="13"/>
      <c r="K35" s="13"/>
      <c r="L35" s="13"/>
      <c r="M35" s="13"/>
      <c r="N35" s="13"/>
      <c r="O35" s="13"/>
      <c r="P35" s="13"/>
      <c r="Q35" s="13"/>
      <c r="R35" s="13"/>
      <c r="S35" s="13"/>
      <c r="T35" s="13"/>
      <c r="U35" s="14"/>
      <c r="V35" s="29">
        <f t="shared" si="0"/>
        <v>0</v>
      </c>
    </row>
    <row r="36" spans="1:22" ht="15" thickBot="1" x14ac:dyDescent="0.4">
      <c r="A36" s="76"/>
      <c r="B36" s="30"/>
      <c r="C36" s="13"/>
      <c r="D36" s="13"/>
      <c r="E36" s="13"/>
      <c r="F36" s="13"/>
      <c r="G36" s="13"/>
      <c r="H36" s="13"/>
      <c r="I36" s="13"/>
      <c r="J36" s="13"/>
      <c r="K36" s="13"/>
      <c r="L36" s="13"/>
      <c r="M36" s="13"/>
      <c r="N36" s="13"/>
      <c r="O36" s="13"/>
      <c r="P36" s="13"/>
      <c r="Q36" s="13"/>
      <c r="R36" s="13"/>
      <c r="S36" s="13"/>
      <c r="T36" s="13"/>
      <c r="U36" s="14"/>
      <c r="V36" s="29">
        <f t="shared" si="0"/>
        <v>0</v>
      </c>
    </row>
    <row r="37" spans="1:22" ht="15" thickBot="1" x14ac:dyDescent="0.4">
      <c r="A37" s="76"/>
      <c r="B37" s="30"/>
      <c r="C37" s="13"/>
      <c r="D37" s="13"/>
      <c r="E37" s="13"/>
      <c r="F37" s="13"/>
      <c r="G37" s="13"/>
      <c r="H37" s="13"/>
      <c r="I37" s="13"/>
      <c r="J37" s="13"/>
      <c r="K37" s="13"/>
      <c r="L37" s="13"/>
      <c r="M37" s="13"/>
      <c r="N37" s="13"/>
      <c r="O37" s="13"/>
      <c r="P37" s="13"/>
      <c r="Q37" s="13"/>
      <c r="R37" s="13"/>
      <c r="S37" s="13"/>
      <c r="T37" s="13"/>
      <c r="U37" s="14"/>
      <c r="V37" s="29">
        <f t="shared" si="0"/>
        <v>0</v>
      </c>
    </row>
    <row r="38" spans="1:22" ht="15" thickBot="1" x14ac:dyDescent="0.4">
      <c r="A38" s="76"/>
      <c r="B38" s="30"/>
      <c r="C38" s="13"/>
      <c r="D38" s="13"/>
      <c r="E38" s="13"/>
      <c r="F38" s="13"/>
      <c r="G38" s="13"/>
      <c r="H38" s="13"/>
      <c r="I38" s="13"/>
      <c r="J38" s="13"/>
      <c r="K38" s="13"/>
      <c r="L38" s="13"/>
      <c r="M38" s="13"/>
      <c r="N38" s="13"/>
      <c r="O38" s="13"/>
      <c r="P38" s="13"/>
      <c r="Q38" s="13"/>
      <c r="R38" s="13"/>
      <c r="S38" s="13"/>
      <c r="T38" s="13"/>
      <c r="U38" s="14"/>
      <c r="V38" s="29">
        <f t="shared" si="0"/>
        <v>0</v>
      </c>
    </row>
    <row r="39" spans="1:22" ht="15" thickBot="1" x14ac:dyDescent="0.4">
      <c r="A39" s="76"/>
      <c r="B39" s="30"/>
      <c r="C39" s="13"/>
      <c r="D39" s="13"/>
      <c r="E39" s="13"/>
      <c r="F39" s="13"/>
      <c r="G39" s="13"/>
      <c r="H39" s="13"/>
      <c r="I39" s="13"/>
      <c r="J39" s="13"/>
      <c r="K39" s="13"/>
      <c r="L39" s="13"/>
      <c r="M39" s="13"/>
      <c r="N39" s="13"/>
      <c r="O39" s="13"/>
      <c r="P39" s="13"/>
      <c r="Q39" s="13"/>
      <c r="R39" s="13"/>
      <c r="S39" s="13"/>
      <c r="T39" s="13"/>
      <c r="U39" s="14"/>
      <c r="V39" s="29">
        <f t="shared" si="0"/>
        <v>0</v>
      </c>
    </row>
    <row r="40" spans="1:22" ht="15" thickBot="1" x14ac:dyDescent="0.4">
      <c r="A40" s="76"/>
      <c r="B40" s="30"/>
      <c r="C40" s="13"/>
      <c r="D40" s="13"/>
      <c r="E40" s="13"/>
      <c r="F40" s="13"/>
      <c r="G40" s="13"/>
      <c r="H40" s="13"/>
      <c r="I40" s="13"/>
      <c r="J40" s="13"/>
      <c r="K40" s="13"/>
      <c r="L40" s="13"/>
      <c r="M40" s="13"/>
      <c r="N40" s="13"/>
      <c r="O40" s="13"/>
      <c r="P40" s="13"/>
      <c r="Q40" s="13"/>
      <c r="R40" s="13"/>
      <c r="S40" s="13"/>
      <c r="T40" s="13"/>
      <c r="U40" s="14"/>
      <c r="V40" s="29">
        <f t="shared" si="0"/>
        <v>0</v>
      </c>
    </row>
    <row r="41" spans="1:22" ht="15" thickBot="1" x14ac:dyDescent="0.4">
      <c r="A41" s="76"/>
      <c r="B41" s="30"/>
      <c r="C41" s="13"/>
      <c r="D41" s="13"/>
      <c r="E41" s="13"/>
      <c r="F41" s="13"/>
      <c r="G41" s="13"/>
      <c r="H41" s="13"/>
      <c r="I41" s="13"/>
      <c r="J41" s="13"/>
      <c r="K41" s="13"/>
      <c r="L41" s="13"/>
      <c r="M41" s="13"/>
      <c r="N41" s="13"/>
      <c r="O41" s="13"/>
      <c r="P41" s="13"/>
      <c r="Q41" s="13"/>
      <c r="R41" s="13"/>
      <c r="S41" s="13"/>
      <c r="T41" s="13"/>
      <c r="U41" s="14"/>
      <c r="V41" s="29">
        <f t="shared" si="0"/>
        <v>0</v>
      </c>
    </row>
    <row r="42" spans="1:22" ht="15" thickBot="1" x14ac:dyDescent="0.4">
      <c r="A42" s="76"/>
      <c r="B42" s="30"/>
      <c r="C42" s="13"/>
      <c r="D42" s="13"/>
      <c r="E42" s="13"/>
      <c r="F42" s="13"/>
      <c r="G42" s="13"/>
      <c r="H42" s="13"/>
      <c r="I42" s="13"/>
      <c r="J42" s="13"/>
      <c r="K42" s="13"/>
      <c r="L42" s="13"/>
      <c r="M42" s="13"/>
      <c r="N42" s="13"/>
      <c r="O42" s="13"/>
      <c r="P42" s="13"/>
      <c r="Q42" s="13"/>
      <c r="R42" s="13"/>
      <c r="S42" s="13"/>
      <c r="T42" s="13"/>
      <c r="U42" s="14"/>
      <c r="V42" s="29">
        <f t="shared" si="0"/>
        <v>0</v>
      </c>
    </row>
    <row r="43" spans="1:22" ht="15" thickBot="1" x14ac:dyDescent="0.4">
      <c r="A43" s="76"/>
      <c r="B43" s="30"/>
      <c r="C43" s="13"/>
      <c r="D43" s="13"/>
      <c r="E43" s="13"/>
      <c r="F43" s="13"/>
      <c r="G43" s="13"/>
      <c r="H43" s="13"/>
      <c r="I43" s="13"/>
      <c r="J43" s="13"/>
      <c r="K43" s="13"/>
      <c r="L43" s="13"/>
      <c r="M43" s="13"/>
      <c r="N43" s="13"/>
      <c r="O43" s="13"/>
      <c r="P43" s="13"/>
      <c r="Q43" s="13"/>
      <c r="R43" s="13"/>
      <c r="S43" s="13"/>
      <c r="T43" s="13"/>
      <c r="U43" s="14"/>
      <c r="V43" s="29">
        <f t="shared" si="0"/>
        <v>0</v>
      </c>
    </row>
    <row r="44" spans="1:22" ht="15" thickBot="1" x14ac:dyDescent="0.4">
      <c r="A44" s="76"/>
      <c r="B44" s="30"/>
      <c r="C44" s="13"/>
      <c r="D44" s="13"/>
      <c r="E44" s="13"/>
      <c r="F44" s="13"/>
      <c r="G44" s="13"/>
      <c r="H44" s="13"/>
      <c r="I44" s="13"/>
      <c r="J44" s="13"/>
      <c r="K44" s="13"/>
      <c r="L44" s="13"/>
      <c r="M44" s="13"/>
      <c r="N44" s="13"/>
      <c r="O44" s="13"/>
      <c r="P44" s="13"/>
      <c r="Q44" s="13"/>
      <c r="R44" s="13"/>
      <c r="S44" s="13"/>
      <c r="T44" s="13"/>
      <c r="U44" s="14"/>
      <c r="V44" s="29">
        <f t="shared" si="0"/>
        <v>0</v>
      </c>
    </row>
    <row r="45" spans="1:22" ht="15" thickBot="1" x14ac:dyDescent="0.4">
      <c r="A45" s="76"/>
      <c r="B45" s="30"/>
      <c r="C45" s="13"/>
      <c r="D45" s="13"/>
      <c r="E45" s="13"/>
      <c r="F45" s="13"/>
      <c r="G45" s="13"/>
      <c r="H45" s="13"/>
      <c r="I45" s="13"/>
      <c r="J45" s="13"/>
      <c r="K45" s="13"/>
      <c r="L45" s="13"/>
      <c r="M45" s="13"/>
      <c r="N45" s="13"/>
      <c r="O45" s="13"/>
      <c r="P45" s="13"/>
      <c r="Q45" s="13"/>
      <c r="R45" s="13"/>
      <c r="S45" s="13"/>
      <c r="T45" s="13"/>
      <c r="U45" s="14"/>
      <c r="V45" s="29">
        <f t="shared" si="0"/>
        <v>0</v>
      </c>
    </row>
    <row r="46" spans="1:22" ht="15" thickBot="1" x14ac:dyDescent="0.4">
      <c r="A46" s="76"/>
      <c r="B46" s="30"/>
      <c r="C46" s="13"/>
      <c r="D46" s="13"/>
      <c r="E46" s="13"/>
      <c r="F46" s="13"/>
      <c r="G46" s="13"/>
      <c r="H46" s="13"/>
      <c r="I46" s="13"/>
      <c r="J46" s="13"/>
      <c r="K46" s="13"/>
      <c r="L46" s="13"/>
      <c r="M46" s="13"/>
      <c r="N46" s="13"/>
      <c r="O46" s="13"/>
      <c r="P46" s="13"/>
      <c r="Q46" s="13"/>
      <c r="R46" s="13"/>
      <c r="S46" s="13"/>
      <c r="T46" s="13"/>
      <c r="U46" s="14"/>
      <c r="V46" s="29">
        <f t="shared" si="0"/>
        <v>0</v>
      </c>
    </row>
    <row r="47" spans="1:22" ht="15" thickBot="1" x14ac:dyDescent="0.4">
      <c r="A47" s="76"/>
      <c r="B47" s="30"/>
      <c r="C47" s="13"/>
      <c r="D47" s="13"/>
      <c r="E47" s="13"/>
      <c r="F47" s="13"/>
      <c r="G47" s="13"/>
      <c r="H47" s="13"/>
      <c r="I47" s="13"/>
      <c r="J47" s="13"/>
      <c r="K47" s="13"/>
      <c r="L47" s="13"/>
      <c r="M47" s="13"/>
      <c r="N47" s="13"/>
      <c r="O47" s="13"/>
      <c r="P47" s="13"/>
      <c r="Q47" s="13"/>
      <c r="R47" s="13"/>
      <c r="S47" s="13"/>
      <c r="T47" s="13"/>
      <c r="U47" s="14"/>
      <c r="V47" s="29">
        <f t="shared" si="0"/>
        <v>0</v>
      </c>
    </row>
    <row r="48" spans="1:22" ht="15" thickBot="1" x14ac:dyDescent="0.4">
      <c r="A48" s="76"/>
      <c r="B48" s="30"/>
      <c r="C48" s="13"/>
      <c r="D48" s="13"/>
      <c r="E48" s="13"/>
      <c r="F48" s="13"/>
      <c r="G48" s="13"/>
      <c r="H48" s="13"/>
      <c r="I48" s="13"/>
      <c r="J48" s="13"/>
      <c r="K48" s="13"/>
      <c r="L48" s="13"/>
      <c r="M48" s="13"/>
      <c r="N48" s="13"/>
      <c r="O48" s="13"/>
      <c r="P48" s="13"/>
      <c r="Q48" s="13"/>
      <c r="R48" s="13"/>
      <c r="S48" s="13"/>
      <c r="T48" s="13"/>
      <c r="U48" s="14"/>
      <c r="V48" s="29">
        <f t="shared" si="0"/>
        <v>0</v>
      </c>
    </row>
    <row r="49" spans="1:22" ht="15" thickBot="1" x14ac:dyDescent="0.4">
      <c r="A49" s="76"/>
      <c r="B49" s="30"/>
      <c r="C49" s="13"/>
      <c r="D49" s="13"/>
      <c r="E49" s="13"/>
      <c r="F49" s="13"/>
      <c r="G49" s="13"/>
      <c r="H49" s="13"/>
      <c r="I49" s="13"/>
      <c r="J49" s="13"/>
      <c r="K49" s="13"/>
      <c r="L49" s="13"/>
      <c r="M49" s="13"/>
      <c r="N49" s="13"/>
      <c r="O49" s="13"/>
      <c r="P49" s="13"/>
      <c r="Q49" s="13"/>
      <c r="R49" s="13"/>
      <c r="S49" s="13"/>
      <c r="T49" s="13"/>
      <c r="U49" s="14"/>
      <c r="V49" s="29">
        <f t="shared" si="0"/>
        <v>0</v>
      </c>
    </row>
    <row r="50" spans="1:22" ht="15" thickBot="1" x14ac:dyDescent="0.4">
      <c r="A50" s="76"/>
      <c r="B50" s="30"/>
      <c r="C50" s="13"/>
      <c r="D50" s="13"/>
      <c r="E50" s="13"/>
      <c r="F50" s="13"/>
      <c r="G50" s="13"/>
      <c r="H50" s="13"/>
      <c r="I50" s="13"/>
      <c r="J50" s="13"/>
      <c r="K50" s="13"/>
      <c r="L50" s="13"/>
      <c r="M50" s="13"/>
      <c r="N50" s="13"/>
      <c r="O50" s="13"/>
      <c r="P50" s="13"/>
      <c r="Q50" s="13"/>
      <c r="R50" s="13"/>
      <c r="S50" s="13"/>
      <c r="T50" s="13"/>
      <c r="U50" s="14"/>
      <c r="V50" s="29">
        <f t="shared" si="0"/>
        <v>0</v>
      </c>
    </row>
    <row r="51" spans="1:22" ht="15" thickBot="1" x14ac:dyDescent="0.4">
      <c r="A51" s="76"/>
      <c r="B51" s="30"/>
      <c r="C51" s="13"/>
      <c r="D51" s="13"/>
      <c r="E51" s="13"/>
      <c r="F51" s="13"/>
      <c r="G51" s="13"/>
      <c r="H51" s="13"/>
      <c r="I51" s="13"/>
      <c r="J51" s="13"/>
      <c r="K51" s="13"/>
      <c r="L51" s="13"/>
      <c r="M51" s="13"/>
      <c r="N51" s="13"/>
      <c r="O51" s="13"/>
      <c r="P51" s="13"/>
      <c r="Q51" s="13"/>
      <c r="R51" s="13"/>
      <c r="S51" s="13"/>
      <c r="T51" s="13"/>
      <c r="U51" s="14"/>
      <c r="V51" s="29">
        <f t="shared" si="0"/>
        <v>0</v>
      </c>
    </row>
    <row r="52" spans="1:22" ht="15" thickBot="1" x14ac:dyDescent="0.4">
      <c r="A52" s="76"/>
      <c r="B52" s="30"/>
      <c r="C52" s="13"/>
      <c r="D52" s="13"/>
      <c r="E52" s="13"/>
      <c r="F52" s="13"/>
      <c r="G52" s="13"/>
      <c r="H52" s="13"/>
      <c r="I52" s="13"/>
      <c r="J52" s="13"/>
      <c r="K52" s="13"/>
      <c r="L52" s="13"/>
      <c r="M52" s="13"/>
      <c r="N52" s="13"/>
      <c r="O52" s="13"/>
      <c r="P52" s="13"/>
      <c r="Q52" s="13"/>
      <c r="R52" s="13"/>
      <c r="S52" s="13"/>
      <c r="T52" s="13"/>
      <c r="U52" s="14"/>
      <c r="V52" s="29">
        <f t="shared" si="0"/>
        <v>0</v>
      </c>
    </row>
    <row r="53" spans="1:22" ht="15" thickBot="1" x14ac:dyDescent="0.4">
      <c r="A53" s="76"/>
      <c r="B53" s="30"/>
      <c r="C53" s="13"/>
      <c r="D53" s="13"/>
      <c r="E53" s="13"/>
      <c r="F53" s="13"/>
      <c r="G53" s="13"/>
      <c r="H53" s="13"/>
      <c r="I53" s="13"/>
      <c r="J53" s="13"/>
      <c r="K53" s="13"/>
      <c r="L53" s="13"/>
      <c r="M53" s="13"/>
      <c r="N53" s="13"/>
      <c r="O53" s="13"/>
      <c r="P53" s="13"/>
      <c r="Q53" s="13"/>
      <c r="R53" s="13"/>
      <c r="S53" s="13"/>
      <c r="T53" s="13"/>
      <c r="U53" s="14"/>
      <c r="V53" s="29">
        <f t="shared" si="0"/>
        <v>0</v>
      </c>
    </row>
    <row r="54" spans="1:22" ht="15" thickBot="1" x14ac:dyDescent="0.4">
      <c r="A54" s="76"/>
      <c r="B54" s="30"/>
      <c r="C54" s="13"/>
      <c r="D54" s="13"/>
      <c r="E54" s="13"/>
      <c r="F54" s="13"/>
      <c r="G54" s="13"/>
      <c r="H54" s="13"/>
      <c r="I54" s="13"/>
      <c r="J54" s="13"/>
      <c r="K54" s="13"/>
      <c r="L54" s="13"/>
      <c r="M54" s="13"/>
      <c r="N54" s="13"/>
      <c r="O54" s="13"/>
      <c r="P54" s="13"/>
      <c r="Q54" s="13"/>
      <c r="R54" s="13"/>
      <c r="S54" s="13"/>
      <c r="T54" s="13"/>
      <c r="U54" s="14"/>
      <c r="V54" s="29">
        <f t="shared" si="0"/>
        <v>0</v>
      </c>
    </row>
    <row r="55" spans="1:22" ht="15" thickBot="1" x14ac:dyDescent="0.4">
      <c r="A55" s="76"/>
      <c r="B55" s="30"/>
      <c r="C55" s="13"/>
      <c r="D55" s="13"/>
      <c r="E55" s="13"/>
      <c r="F55" s="13"/>
      <c r="G55" s="13"/>
      <c r="H55" s="13"/>
      <c r="I55" s="13"/>
      <c r="J55" s="13"/>
      <c r="K55" s="13"/>
      <c r="L55" s="13"/>
      <c r="M55" s="13"/>
      <c r="N55" s="13"/>
      <c r="O55" s="13"/>
      <c r="P55" s="13"/>
      <c r="Q55" s="13"/>
      <c r="R55" s="13"/>
      <c r="S55" s="13"/>
      <c r="T55" s="13"/>
      <c r="U55" s="14"/>
      <c r="V55" s="29">
        <f t="shared" si="0"/>
        <v>0</v>
      </c>
    </row>
    <row r="56" spans="1:22" ht="15" thickBot="1" x14ac:dyDescent="0.4">
      <c r="A56" s="76"/>
      <c r="B56" s="30"/>
      <c r="C56" s="13"/>
      <c r="D56" s="13"/>
      <c r="E56" s="13"/>
      <c r="F56" s="13"/>
      <c r="G56" s="13"/>
      <c r="H56" s="13"/>
      <c r="I56" s="13"/>
      <c r="J56" s="13"/>
      <c r="K56" s="13"/>
      <c r="L56" s="13"/>
      <c r="M56" s="13"/>
      <c r="N56" s="13"/>
      <c r="O56" s="13"/>
      <c r="P56" s="13"/>
      <c r="Q56" s="13"/>
      <c r="R56" s="13"/>
      <c r="S56" s="13"/>
      <c r="T56" s="13"/>
      <c r="U56" s="14"/>
      <c r="V56" s="29">
        <f t="shared" si="0"/>
        <v>0</v>
      </c>
    </row>
    <row r="57" spans="1:22" ht="15" thickBot="1" x14ac:dyDescent="0.4">
      <c r="A57" s="76"/>
      <c r="B57" s="30"/>
      <c r="C57" s="13"/>
      <c r="D57" s="13"/>
      <c r="E57" s="13"/>
      <c r="F57" s="13"/>
      <c r="G57" s="13"/>
      <c r="H57" s="13"/>
      <c r="I57" s="13"/>
      <c r="J57" s="13"/>
      <c r="K57" s="13"/>
      <c r="L57" s="13"/>
      <c r="M57" s="13"/>
      <c r="N57" s="13"/>
      <c r="O57" s="13"/>
      <c r="P57" s="13"/>
      <c r="Q57" s="13"/>
      <c r="R57" s="13"/>
      <c r="S57" s="13"/>
      <c r="T57" s="13"/>
      <c r="U57" s="14"/>
      <c r="V57" s="29">
        <f t="shared" si="0"/>
        <v>0</v>
      </c>
    </row>
    <row r="58" spans="1:22" ht="15" thickBot="1" x14ac:dyDescent="0.4">
      <c r="A58" s="76"/>
      <c r="B58" s="30"/>
      <c r="C58" s="13"/>
      <c r="D58" s="13"/>
      <c r="E58" s="13"/>
      <c r="F58" s="13"/>
      <c r="G58" s="13"/>
      <c r="H58" s="13"/>
      <c r="I58" s="13"/>
      <c r="J58" s="13"/>
      <c r="K58" s="13"/>
      <c r="L58" s="13"/>
      <c r="M58" s="13"/>
      <c r="N58" s="13"/>
      <c r="O58" s="13"/>
      <c r="P58" s="13"/>
      <c r="Q58" s="13"/>
      <c r="R58" s="13"/>
      <c r="S58" s="13"/>
      <c r="T58" s="13"/>
      <c r="U58" s="14"/>
      <c r="V58" s="29">
        <f t="shared" si="0"/>
        <v>0</v>
      </c>
    </row>
    <row r="59" spans="1:22" ht="15" thickBot="1" x14ac:dyDescent="0.4">
      <c r="A59" s="76"/>
      <c r="B59" s="30"/>
      <c r="C59" s="13"/>
      <c r="D59" s="13"/>
      <c r="E59" s="13"/>
      <c r="F59" s="13"/>
      <c r="G59" s="13"/>
      <c r="H59" s="13"/>
      <c r="I59" s="13"/>
      <c r="J59" s="13"/>
      <c r="K59" s="13"/>
      <c r="L59" s="13"/>
      <c r="M59" s="13"/>
      <c r="N59" s="13"/>
      <c r="O59" s="13"/>
      <c r="P59" s="13"/>
      <c r="Q59" s="13"/>
      <c r="R59" s="13"/>
      <c r="S59" s="13"/>
      <c r="T59" s="13"/>
      <c r="U59" s="14"/>
      <c r="V59" s="29">
        <f t="shared" si="0"/>
        <v>0</v>
      </c>
    </row>
    <row r="60" spans="1:22" ht="15" thickBot="1" x14ac:dyDescent="0.4">
      <c r="A60" s="76"/>
      <c r="B60" s="30"/>
      <c r="C60" s="13"/>
      <c r="D60" s="13"/>
      <c r="E60" s="13"/>
      <c r="F60" s="13"/>
      <c r="G60" s="13"/>
      <c r="H60" s="13"/>
      <c r="I60" s="13"/>
      <c r="J60" s="13"/>
      <c r="K60" s="13"/>
      <c r="L60" s="13"/>
      <c r="M60" s="13"/>
      <c r="N60" s="13"/>
      <c r="O60" s="13"/>
      <c r="P60" s="13"/>
      <c r="Q60" s="13"/>
      <c r="R60" s="13"/>
      <c r="S60" s="13"/>
      <c r="T60" s="13"/>
      <c r="U60" s="14"/>
      <c r="V60" s="29">
        <f t="shared" si="0"/>
        <v>0</v>
      </c>
    </row>
    <row r="61" spans="1:22" ht="15" thickBot="1" x14ac:dyDescent="0.4">
      <c r="A61" s="76"/>
      <c r="B61" s="30"/>
      <c r="C61" s="13"/>
      <c r="D61" s="13"/>
      <c r="E61" s="13"/>
      <c r="F61" s="13"/>
      <c r="G61" s="13"/>
      <c r="H61" s="13"/>
      <c r="I61" s="13"/>
      <c r="J61" s="13"/>
      <c r="K61" s="13"/>
      <c r="L61" s="13"/>
      <c r="M61" s="13"/>
      <c r="N61" s="13"/>
      <c r="O61" s="13"/>
      <c r="P61" s="13"/>
      <c r="Q61" s="13"/>
      <c r="R61" s="13"/>
      <c r="S61" s="13"/>
      <c r="T61" s="13"/>
      <c r="U61" s="14"/>
      <c r="V61" s="29">
        <f t="shared" si="0"/>
        <v>0</v>
      </c>
    </row>
    <row r="62" spans="1:22" ht="15" thickBot="1" x14ac:dyDescent="0.4">
      <c r="A62" s="76"/>
      <c r="B62" s="30"/>
      <c r="C62" s="13"/>
      <c r="D62" s="13"/>
      <c r="E62" s="13"/>
      <c r="F62" s="13"/>
      <c r="G62" s="13"/>
      <c r="H62" s="13"/>
      <c r="I62" s="13"/>
      <c r="J62" s="13"/>
      <c r="K62" s="13"/>
      <c r="L62" s="13"/>
      <c r="M62" s="13"/>
      <c r="N62" s="13"/>
      <c r="O62" s="13"/>
      <c r="P62" s="13"/>
      <c r="Q62" s="13"/>
      <c r="R62" s="13"/>
      <c r="S62" s="13"/>
      <c r="T62" s="13"/>
      <c r="U62" s="14"/>
      <c r="V62" s="29">
        <f t="shared" si="0"/>
        <v>0</v>
      </c>
    </row>
    <row r="63" spans="1:22" ht="15" thickBot="1" x14ac:dyDescent="0.4">
      <c r="A63" s="76"/>
      <c r="B63" s="30"/>
      <c r="C63" s="13"/>
      <c r="D63" s="13"/>
      <c r="E63" s="13"/>
      <c r="F63" s="13"/>
      <c r="G63" s="13"/>
      <c r="H63" s="13"/>
      <c r="I63" s="13"/>
      <c r="J63" s="13"/>
      <c r="K63" s="13"/>
      <c r="L63" s="13"/>
      <c r="M63" s="13"/>
      <c r="N63" s="13"/>
      <c r="O63" s="13"/>
      <c r="P63" s="13"/>
      <c r="Q63" s="13"/>
      <c r="R63" s="13"/>
      <c r="S63" s="13"/>
      <c r="T63" s="13"/>
      <c r="U63" s="14"/>
      <c r="V63" s="29">
        <f t="shared" si="0"/>
        <v>0</v>
      </c>
    </row>
    <row r="64" spans="1:22" ht="15" thickBot="1" x14ac:dyDescent="0.4">
      <c r="A64" s="76"/>
      <c r="B64" s="30"/>
      <c r="C64" s="13"/>
      <c r="D64" s="13"/>
      <c r="E64" s="13"/>
      <c r="F64" s="13"/>
      <c r="G64" s="13"/>
      <c r="H64" s="13"/>
      <c r="I64" s="13"/>
      <c r="J64" s="13"/>
      <c r="K64" s="13"/>
      <c r="L64" s="13"/>
      <c r="M64" s="13"/>
      <c r="N64" s="13"/>
      <c r="O64" s="13"/>
      <c r="P64" s="13"/>
      <c r="Q64" s="13"/>
      <c r="R64" s="13"/>
      <c r="S64" s="13"/>
      <c r="T64" s="13"/>
      <c r="U64" s="14"/>
      <c r="V64" s="29">
        <f t="shared" si="0"/>
        <v>0</v>
      </c>
    </row>
    <row r="65" spans="1:22" ht="15" thickBot="1" x14ac:dyDescent="0.4">
      <c r="A65" s="76"/>
      <c r="B65" s="30"/>
      <c r="C65" s="13"/>
      <c r="D65" s="13"/>
      <c r="E65" s="13"/>
      <c r="F65" s="13"/>
      <c r="G65" s="13"/>
      <c r="H65" s="13"/>
      <c r="I65" s="13"/>
      <c r="J65" s="13"/>
      <c r="K65" s="13"/>
      <c r="L65" s="13"/>
      <c r="M65" s="13"/>
      <c r="N65" s="13"/>
      <c r="O65" s="13"/>
      <c r="P65" s="13"/>
      <c r="Q65" s="13"/>
      <c r="R65" s="13"/>
      <c r="S65" s="13"/>
      <c r="T65" s="13"/>
      <c r="U65" s="14"/>
      <c r="V65" s="29">
        <f t="shared" si="0"/>
        <v>0</v>
      </c>
    </row>
    <row r="66" spans="1:22" ht="15" thickBot="1" x14ac:dyDescent="0.4">
      <c r="A66" s="76"/>
      <c r="B66" s="30"/>
      <c r="C66" s="13"/>
      <c r="D66" s="13"/>
      <c r="E66" s="13"/>
      <c r="F66" s="13"/>
      <c r="G66" s="13"/>
      <c r="H66" s="13"/>
      <c r="I66" s="13"/>
      <c r="J66" s="13"/>
      <c r="K66" s="13"/>
      <c r="L66" s="13"/>
      <c r="M66" s="13"/>
      <c r="N66" s="13"/>
      <c r="O66" s="13"/>
      <c r="P66" s="13"/>
      <c r="Q66" s="13"/>
      <c r="R66" s="13"/>
      <c r="S66" s="13"/>
      <c r="T66" s="13"/>
      <c r="U66" s="14"/>
      <c r="V66" s="29">
        <f t="shared" si="0"/>
        <v>0</v>
      </c>
    </row>
    <row r="67" spans="1:22" ht="15" thickBot="1" x14ac:dyDescent="0.4">
      <c r="A67" s="76"/>
      <c r="B67" s="30"/>
      <c r="C67" s="13"/>
      <c r="D67" s="13"/>
      <c r="E67" s="13"/>
      <c r="F67" s="13"/>
      <c r="G67" s="13"/>
      <c r="H67" s="13"/>
      <c r="I67" s="13"/>
      <c r="J67" s="13"/>
      <c r="K67" s="13"/>
      <c r="L67" s="13"/>
      <c r="M67" s="13"/>
      <c r="N67" s="13"/>
      <c r="O67" s="13"/>
      <c r="P67" s="13"/>
      <c r="Q67" s="13"/>
      <c r="R67" s="13"/>
      <c r="S67" s="13"/>
      <c r="T67" s="13"/>
      <c r="U67" s="14"/>
      <c r="V67" s="29">
        <f t="shared" si="0"/>
        <v>0</v>
      </c>
    </row>
    <row r="68" spans="1:22" ht="15" thickBot="1" x14ac:dyDescent="0.4">
      <c r="A68" s="76"/>
      <c r="B68" s="30"/>
      <c r="C68" s="13"/>
      <c r="D68" s="13"/>
      <c r="E68" s="13"/>
      <c r="F68" s="13"/>
      <c r="G68" s="13"/>
      <c r="H68" s="13"/>
      <c r="I68" s="13"/>
      <c r="J68" s="13"/>
      <c r="K68" s="13"/>
      <c r="L68" s="13"/>
      <c r="M68" s="13"/>
      <c r="N68" s="13"/>
      <c r="O68" s="13"/>
      <c r="P68" s="13"/>
      <c r="Q68" s="13"/>
      <c r="R68" s="13"/>
      <c r="S68" s="13"/>
      <c r="T68" s="13"/>
      <c r="U68" s="14"/>
      <c r="V68" s="29">
        <f t="shared" si="0"/>
        <v>0</v>
      </c>
    </row>
    <row r="69" spans="1:22" ht="15" thickBot="1" x14ac:dyDescent="0.4">
      <c r="A69" s="76"/>
      <c r="B69" s="30"/>
      <c r="C69" s="13"/>
      <c r="D69" s="13"/>
      <c r="E69" s="13"/>
      <c r="F69" s="13"/>
      <c r="G69" s="13"/>
      <c r="H69" s="13"/>
      <c r="I69" s="13"/>
      <c r="J69" s="13"/>
      <c r="K69" s="13"/>
      <c r="L69" s="13"/>
      <c r="M69" s="13"/>
      <c r="N69" s="13"/>
      <c r="O69" s="13"/>
      <c r="P69" s="13"/>
      <c r="Q69" s="13"/>
      <c r="R69" s="13"/>
      <c r="S69" s="13"/>
      <c r="T69" s="13"/>
      <c r="U69" s="14"/>
      <c r="V69" s="29">
        <f t="shared" si="0"/>
        <v>0</v>
      </c>
    </row>
    <row r="70" spans="1:22" ht="15" thickBot="1" x14ac:dyDescent="0.4">
      <c r="A70" s="76"/>
      <c r="B70" s="30"/>
      <c r="C70" s="13"/>
      <c r="D70" s="13"/>
      <c r="E70" s="13"/>
      <c r="F70" s="13"/>
      <c r="G70" s="13"/>
      <c r="H70" s="13"/>
      <c r="I70" s="13"/>
      <c r="J70" s="13"/>
      <c r="K70" s="13"/>
      <c r="L70" s="13"/>
      <c r="M70" s="13"/>
      <c r="N70" s="13"/>
      <c r="O70" s="13"/>
      <c r="P70" s="13"/>
      <c r="Q70" s="13"/>
      <c r="R70" s="13"/>
      <c r="S70" s="13"/>
      <c r="T70" s="13"/>
      <c r="U70" s="14"/>
      <c r="V70" s="29">
        <f t="shared" ref="V70:V133" si="10">SUM(B70:U70)</f>
        <v>0</v>
      </c>
    </row>
    <row r="71" spans="1:22" ht="15" thickBot="1" x14ac:dyDescent="0.4">
      <c r="A71" s="76"/>
      <c r="B71" s="30"/>
      <c r="C71" s="13"/>
      <c r="D71" s="13"/>
      <c r="E71" s="13"/>
      <c r="F71" s="13"/>
      <c r="G71" s="13"/>
      <c r="H71" s="13"/>
      <c r="I71" s="13"/>
      <c r="J71" s="13"/>
      <c r="K71" s="13"/>
      <c r="L71" s="13"/>
      <c r="M71" s="13"/>
      <c r="N71" s="13"/>
      <c r="O71" s="13"/>
      <c r="P71" s="13"/>
      <c r="Q71" s="13"/>
      <c r="R71" s="13"/>
      <c r="S71" s="13"/>
      <c r="T71" s="13"/>
      <c r="U71" s="14"/>
      <c r="V71" s="29">
        <f t="shared" si="10"/>
        <v>0</v>
      </c>
    </row>
    <row r="72" spans="1:22" ht="15" thickBot="1" x14ac:dyDescent="0.4">
      <c r="A72" s="76"/>
      <c r="B72" s="30"/>
      <c r="C72" s="13"/>
      <c r="D72" s="13"/>
      <c r="E72" s="13"/>
      <c r="F72" s="13"/>
      <c r="G72" s="13"/>
      <c r="H72" s="13"/>
      <c r="I72" s="13"/>
      <c r="J72" s="13"/>
      <c r="K72" s="13"/>
      <c r="L72" s="13"/>
      <c r="M72" s="13"/>
      <c r="N72" s="13"/>
      <c r="O72" s="13"/>
      <c r="P72" s="13"/>
      <c r="Q72" s="13"/>
      <c r="R72" s="13"/>
      <c r="S72" s="13"/>
      <c r="T72" s="13"/>
      <c r="U72" s="14"/>
      <c r="V72" s="29">
        <f t="shared" si="10"/>
        <v>0</v>
      </c>
    </row>
    <row r="73" spans="1:22" ht="15" thickBot="1" x14ac:dyDescent="0.4">
      <c r="A73" s="76"/>
      <c r="B73" s="30"/>
      <c r="C73" s="13"/>
      <c r="D73" s="13"/>
      <c r="E73" s="13"/>
      <c r="F73" s="13"/>
      <c r="G73" s="13"/>
      <c r="H73" s="13"/>
      <c r="I73" s="13"/>
      <c r="J73" s="13"/>
      <c r="K73" s="13"/>
      <c r="L73" s="13"/>
      <c r="M73" s="13"/>
      <c r="N73" s="13"/>
      <c r="O73" s="13"/>
      <c r="P73" s="13"/>
      <c r="Q73" s="13"/>
      <c r="R73" s="13"/>
      <c r="S73" s="13"/>
      <c r="T73" s="13"/>
      <c r="U73" s="14"/>
      <c r="V73" s="29">
        <f t="shared" si="10"/>
        <v>0</v>
      </c>
    </row>
    <row r="74" spans="1:22" ht="15" thickBot="1" x14ac:dyDescent="0.4">
      <c r="A74" s="76"/>
      <c r="B74" s="30"/>
      <c r="C74" s="13"/>
      <c r="D74" s="13"/>
      <c r="E74" s="13"/>
      <c r="F74" s="13"/>
      <c r="G74" s="13"/>
      <c r="H74" s="13"/>
      <c r="I74" s="13"/>
      <c r="J74" s="13"/>
      <c r="K74" s="13"/>
      <c r="L74" s="13"/>
      <c r="M74" s="13"/>
      <c r="N74" s="13"/>
      <c r="O74" s="13"/>
      <c r="P74" s="13"/>
      <c r="Q74" s="13"/>
      <c r="R74" s="13"/>
      <c r="S74" s="13"/>
      <c r="T74" s="13"/>
      <c r="U74" s="14"/>
      <c r="V74" s="29">
        <f t="shared" si="10"/>
        <v>0</v>
      </c>
    </row>
    <row r="75" spans="1:22" ht="15" thickBot="1" x14ac:dyDescent="0.4">
      <c r="A75" s="76"/>
      <c r="B75" s="30"/>
      <c r="C75" s="13"/>
      <c r="D75" s="13"/>
      <c r="E75" s="13"/>
      <c r="F75" s="13"/>
      <c r="G75" s="13"/>
      <c r="H75" s="13"/>
      <c r="I75" s="13"/>
      <c r="J75" s="13"/>
      <c r="K75" s="13"/>
      <c r="L75" s="13"/>
      <c r="M75" s="13"/>
      <c r="N75" s="13"/>
      <c r="O75" s="13"/>
      <c r="P75" s="13"/>
      <c r="Q75" s="13"/>
      <c r="R75" s="13"/>
      <c r="S75" s="13"/>
      <c r="T75" s="13"/>
      <c r="U75" s="14"/>
      <c r="V75" s="29">
        <f t="shared" si="10"/>
        <v>0</v>
      </c>
    </row>
    <row r="76" spans="1:22" ht="15" thickBot="1" x14ac:dyDescent="0.4">
      <c r="A76" s="76"/>
      <c r="B76" s="30"/>
      <c r="C76" s="13"/>
      <c r="D76" s="13"/>
      <c r="E76" s="13"/>
      <c r="F76" s="13"/>
      <c r="G76" s="13"/>
      <c r="H76" s="13"/>
      <c r="I76" s="13"/>
      <c r="J76" s="13"/>
      <c r="K76" s="13"/>
      <c r="L76" s="13"/>
      <c r="M76" s="13"/>
      <c r="N76" s="13"/>
      <c r="O76" s="13"/>
      <c r="P76" s="13"/>
      <c r="Q76" s="13"/>
      <c r="R76" s="13"/>
      <c r="S76" s="13"/>
      <c r="T76" s="13"/>
      <c r="U76" s="14"/>
      <c r="V76" s="29">
        <f t="shared" si="10"/>
        <v>0</v>
      </c>
    </row>
    <row r="77" spans="1:22" ht="15" thickBot="1" x14ac:dyDescent="0.4">
      <c r="A77" s="76"/>
      <c r="B77" s="30"/>
      <c r="C77" s="13"/>
      <c r="D77" s="13"/>
      <c r="E77" s="13"/>
      <c r="F77" s="13"/>
      <c r="G77" s="13"/>
      <c r="H77" s="13"/>
      <c r="I77" s="13"/>
      <c r="J77" s="13"/>
      <c r="K77" s="13"/>
      <c r="L77" s="13"/>
      <c r="M77" s="13"/>
      <c r="N77" s="13"/>
      <c r="O77" s="13"/>
      <c r="P77" s="13"/>
      <c r="Q77" s="13"/>
      <c r="R77" s="13"/>
      <c r="S77" s="13"/>
      <c r="T77" s="13"/>
      <c r="U77" s="14"/>
      <c r="V77" s="29">
        <f t="shared" si="10"/>
        <v>0</v>
      </c>
    </row>
    <row r="78" spans="1:22" ht="15" thickBot="1" x14ac:dyDescent="0.4">
      <c r="A78" s="76"/>
      <c r="B78" s="30"/>
      <c r="C78" s="13"/>
      <c r="D78" s="13"/>
      <c r="E78" s="13"/>
      <c r="F78" s="13"/>
      <c r="G78" s="13"/>
      <c r="H78" s="13"/>
      <c r="I78" s="13"/>
      <c r="J78" s="13"/>
      <c r="K78" s="13"/>
      <c r="L78" s="13"/>
      <c r="M78" s="13"/>
      <c r="N78" s="13"/>
      <c r="O78" s="13"/>
      <c r="P78" s="13"/>
      <c r="Q78" s="13"/>
      <c r="R78" s="13"/>
      <c r="S78" s="13"/>
      <c r="T78" s="13"/>
      <c r="U78" s="14"/>
      <c r="V78" s="29">
        <f t="shared" si="10"/>
        <v>0</v>
      </c>
    </row>
    <row r="79" spans="1:22" ht="15" thickBot="1" x14ac:dyDescent="0.4">
      <c r="A79" s="76"/>
      <c r="B79" s="30"/>
      <c r="C79" s="13"/>
      <c r="D79" s="13"/>
      <c r="E79" s="13"/>
      <c r="F79" s="13"/>
      <c r="G79" s="13"/>
      <c r="H79" s="13"/>
      <c r="I79" s="13"/>
      <c r="J79" s="13"/>
      <c r="K79" s="13"/>
      <c r="L79" s="13"/>
      <c r="M79" s="13"/>
      <c r="N79" s="13"/>
      <c r="O79" s="13"/>
      <c r="P79" s="13"/>
      <c r="Q79" s="13"/>
      <c r="R79" s="13"/>
      <c r="S79" s="13"/>
      <c r="T79" s="13"/>
      <c r="U79" s="14"/>
      <c r="V79" s="29">
        <f t="shared" si="10"/>
        <v>0</v>
      </c>
    </row>
    <row r="80" spans="1:22" ht="15" thickBot="1" x14ac:dyDescent="0.4">
      <c r="A80" s="76"/>
      <c r="B80" s="30"/>
      <c r="C80" s="13"/>
      <c r="D80" s="13"/>
      <c r="E80" s="13"/>
      <c r="F80" s="13"/>
      <c r="G80" s="13"/>
      <c r="H80" s="13"/>
      <c r="I80" s="13"/>
      <c r="J80" s="13"/>
      <c r="K80" s="13"/>
      <c r="L80" s="13"/>
      <c r="M80" s="13"/>
      <c r="N80" s="13"/>
      <c r="O80" s="13"/>
      <c r="P80" s="13"/>
      <c r="Q80" s="13"/>
      <c r="R80" s="13"/>
      <c r="S80" s="13"/>
      <c r="T80" s="13"/>
      <c r="U80" s="14"/>
      <c r="V80" s="29">
        <f t="shared" si="10"/>
        <v>0</v>
      </c>
    </row>
    <row r="81" spans="1:22" ht="15" thickBot="1" x14ac:dyDescent="0.4">
      <c r="A81" s="76"/>
      <c r="B81" s="30"/>
      <c r="C81" s="13"/>
      <c r="D81" s="13"/>
      <c r="E81" s="13"/>
      <c r="F81" s="13"/>
      <c r="G81" s="13"/>
      <c r="H81" s="13"/>
      <c r="I81" s="13"/>
      <c r="J81" s="13"/>
      <c r="K81" s="13"/>
      <c r="L81" s="13"/>
      <c r="M81" s="13"/>
      <c r="N81" s="13"/>
      <c r="O81" s="13"/>
      <c r="P81" s="13"/>
      <c r="Q81" s="13"/>
      <c r="R81" s="13"/>
      <c r="S81" s="13"/>
      <c r="T81" s="13"/>
      <c r="U81" s="14"/>
      <c r="V81" s="29">
        <f t="shared" si="10"/>
        <v>0</v>
      </c>
    </row>
    <row r="82" spans="1:22" ht="15" thickBot="1" x14ac:dyDescent="0.4">
      <c r="A82" s="76"/>
      <c r="B82" s="30"/>
      <c r="C82" s="13"/>
      <c r="D82" s="13"/>
      <c r="E82" s="13"/>
      <c r="F82" s="13"/>
      <c r="G82" s="13"/>
      <c r="H82" s="13"/>
      <c r="I82" s="13"/>
      <c r="J82" s="13"/>
      <c r="K82" s="13"/>
      <c r="L82" s="13"/>
      <c r="M82" s="13"/>
      <c r="N82" s="13"/>
      <c r="O82" s="13"/>
      <c r="P82" s="13"/>
      <c r="Q82" s="13"/>
      <c r="R82" s="13"/>
      <c r="S82" s="13"/>
      <c r="T82" s="13"/>
      <c r="U82" s="14"/>
      <c r="V82" s="29">
        <f t="shared" si="10"/>
        <v>0</v>
      </c>
    </row>
    <row r="83" spans="1:22" ht="15" thickBot="1" x14ac:dyDescent="0.4">
      <c r="A83" s="76"/>
      <c r="B83" s="30"/>
      <c r="C83" s="13"/>
      <c r="D83" s="13"/>
      <c r="E83" s="13"/>
      <c r="F83" s="13"/>
      <c r="G83" s="13"/>
      <c r="H83" s="13"/>
      <c r="I83" s="13"/>
      <c r="J83" s="13"/>
      <c r="K83" s="13"/>
      <c r="L83" s="13"/>
      <c r="M83" s="13"/>
      <c r="N83" s="13"/>
      <c r="O83" s="13"/>
      <c r="P83" s="13"/>
      <c r="Q83" s="13"/>
      <c r="R83" s="13"/>
      <c r="S83" s="13"/>
      <c r="T83" s="13"/>
      <c r="U83" s="14"/>
      <c r="V83" s="29">
        <f t="shared" si="10"/>
        <v>0</v>
      </c>
    </row>
    <row r="84" spans="1:22" ht="15" thickBot="1" x14ac:dyDescent="0.4">
      <c r="A84" s="76"/>
      <c r="B84" s="30"/>
      <c r="C84" s="13"/>
      <c r="D84" s="13"/>
      <c r="E84" s="13"/>
      <c r="F84" s="13"/>
      <c r="G84" s="13"/>
      <c r="H84" s="13"/>
      <c r="I84" s="13"/>
      <c r="J84" s="13"/>
      <c r="K84" s="13"/>
      <c r="L84" s="13"/>
      <c r="M84" s="13"/>
      <c r="N84" s="13"/>
      <c r="O84" s="13"/>
      <c r="P84" s="13"/>
      <c r="Q84" s="13"/>
      <c r="R84" s="13"/>
      <c r="S84" s="13"/>
      <c r="T84" s="13"/>
      <c r="U84" s="14"/>
      <c r="V84" s="29">
        <f t="shared" si="10"/>
        <v>0</v>
      </c>
    </row>
    <row r="85" spans="1:22" ht="15" thickBot="1" x14ac:dyDescent="0.4">
      <c r="A85" s="76"/>
      <c r="B85" s="30"/>
      <c r="C85" s="13"/>
      <c r="D85" s="13"/>
      <c r="E85" s="13"/>
      <c r="F85" s="13"/>
      <c r="G85" s="13"/>
      <c r="H85" s="13"/>
      <c r="I85" s="13"/>
      <c r="J85" s="13"/>
      <c r="K85" s="13"/>
      <c r="L85" s="13"/>
      <c r="M85" s="13"/>
      <c r="N85" s="13"/>
      <c r="O85" s="13"/>
      <c r="P85" s="13"/>
      <c r="Q85" s="13"/>
      <c r="R85" s="13"/>
      <c r="S85" s="13"/>
      <c r="T85" s="13"/>
      <c r="U85" s="14"/>
      <c r="V85" s="29">
        <f t="shared" si="10"/>
        <v>0</v>
      </c>
    </row>
    <row r="86" spans="1:22" ht="15" thickBot="1" x14ac:dyDescent="0.4">
      <c r="A86" s="76"/>
      <c r="B86" s="30"/>
      <c r="C86" s="13"/>
      <c r="D86" s="13"/>
      <c r="E86" s="13"/>
      <c r="F86" s="13"/>
      <c r="G86" s="13"/>
      <c r="H86" s="13"/>
      <c r="I86" s="13"/>
      <c r="J86" s="13"/>
      <c r="K86" s="13"/>
      <c r="L86" s="13"/>
      <c r="M86" s="13"/>
      <c r="N86" s="13"/>
      <c r="O86" s="13"/>
      <c r="P86" s="13"/>
      <c r="Q86" s="13"/>
      <c r="R86" s="13"/>
      <c r="S86" s="13"/>
      <c r="T86" s="13"/>
      <c r="U86" s="14"/>
      <c r="V86" s="29">
        <f t="shared" si="10"/>
        <v>0</v>
      </c>
    </row>
    <row r="87" spans="1:22" ht="15" thickBot="1" x14ac:dyDescent="0.4">
      <c r="A87" s="76"/>
      <c r="B87" s="30"/>
      <c r="C87" s="13"/>
      <c r="D87" s="13"/>
      <c r="E87" s="13"/>
      <c r="F87" s="13"/>
      <c r="G87" s="13"/>
      <c r="H87" s="13"/>
      <c r="I87" s="13"/>
      <c r="J87" s="13"/>
      <c r="K87" s="13"/>
      <c r="L87" s="13"/>
      <c r="M87" s="13"/>
      <c r="N87" s="13"/>
      <c r="O87" s="13"/>
      <c r="P87" s="13"/>
      <c r="Q87" s="13"/>
      <c r="R87" s="13"/>
      <c r="S87" s="13"/>
      <c r="T87" s="13"/>
      <c r="U87" s="14"/>
      <c r="V87" s="29">
        <f t="shared" si="10"/>
        <v>0</v>
      </c>
    </row>
    <row r="88" spans="1:22" ht="15" thickBot="1" x14ac:dyDescent="0.4">
      <c r="A88" s="76"/>
      <c r="B88" s="30"/>
      <c r="C88" s="13"/>
      <c r="D88" s="13"/>
      <c r="E88" s="13"/>
      <c r="F88" s="13"/>
      <c r="G88" s="13"/>
      <c r="H88" s="13"/>
      <c r="I88" s="13"/>
      <c r="J88" s="13"/>
      <c r="K88" s="13"/>
      <c r="L88" s="13"/>
      <c r="M88" s="13"/>
      <c r="N88" s="13"/>
      <c r="O88" s="13"/>
      <c r="P88" s="13"/>
      <c r="Q88" s="13"/>
      <c r="R88" s="13"/>
      <c r="S88" s="13"/>
      <c r="T88" s="13"/>
      <c r="U88" s="14"/>
      <c r="V88" s="29">
        <f t="shared" si="10"/>
        <v>0</v>
      </c>
    </row>
    <row r="89" spans="1:22" ht="15" thickBot="1" x14ac:dyDescent="0.4">
      <c r="A89" s="76"/>
      <c r="B89" s="30"/>
      <c r="C89" s="13"/>
      <c r="D89" s="13"/>
      <c r="E89" s="13"/>
      <c r="F89" s="13"/>
      <c r="G89" s="13"/>
      <c r="H89" s="13"/>
      <c r="I89" s="13"/>
      <c r="J89" s="13"/>
      <c r="K89" s="13"/>
      <c r="L89" s="13"/>
      <c r="M89" s="13"/>
      <c r="N89" s="13"/>
      <c r="O89" s="13"/>
      <c r="P89" s="13"/>
      <c r="Q89" s="13"/>
      <c r="R89" s="13"/>
      <c r="S89" s="13"/>
      <c r="T89" s="13"/>
      <c r="U89" s="14"/>
      <c r="V89" s="29">
        <f t="shared" si="10"/>
        <v>0</v>
      </c>
    </row>
    <row r="90" spans="1:22" ht="15" thickBot="1" x14ac:dyDescent="0.4">
      <c r="A90" s="76"/>
      <c r="B90" s="30"/>
      <c r="C90" s="13"/>
      <c r="D90" s="13"/>
      <c r="E90" s="13"/>
      <c r="F90" s="13"/>
      <c r="G90" s="13"/>
      <c r="H90" s="13"/>
      <c r="I90" s="13"/>
      <c r="J90" s="13"/>
      <c r="K90" s="13"/>
      <c r="L90" s="13"/>
      <c r="M90" s="13"/>
      <c r="N90" s="13"/>
      <c r="O90" s="13"/>
      <c r="P90" s="13"/>
      <c r="Q90" s="13"/>
      <c r="R90" s="13"/>
      <c r="S90" s="13"/>
      <c r="T90" s="13"/>
      <c r="U90" s="14"/>
      <c r="V90" s="29">
        <f t="shared" si="10"/>
        <v>0</v>
      </c>
    </row>
    <row r="91" spans="1:22" ht="15" thickBot="1" x14ac:dyDescent="0.4">
      <c r="A91" s="76"/>
      <c r="B91" s="30"/>
      <c r="C91" s="13"/>
      <c r="D91" s="13"/>
      <c r="E91" s="13"/>
      <c r="F91" s="13"/>
      <c r="G91" s="13"/>
      <c r="H91" s="13"/>
      <c r="I91" s="13"/>
      <c r="J91" s="13"/>
      <c r="K91" s="13"/>
      <c r="L91" s="13"/>
      <c r="M91" s="13"/>
      <c r="N91" s="13"/>
      <c r="O91" s="13"/>
      <c r="P91" s="13"/>
      <c r="Q91" s="13"/>
      <c r="R91" s="13"/>
      <c r="S91" s="13"/>
      <c r="T91" s="13"/>
      <c r="U91" s="14"/>
      <c r="V91" s="29">
        <f t="shared" si="10"/>
        <v>0</v>
      </c>
    </row>
    <row r="92" spans="1:22" ht="15" thickBot="1" x14ac:dyDescent="0.4">
      <c r="A92" s="76"/>
      <c r="B92" s="30"/>
      <c r="C92" s="13"/>
      <c r="D92" s="13"/>
      <c r="E92" s="13"/>
      <c r="F92" s="13"/>
      <c r="G92" s="13"/>
      <c r="H92" s="13"/>
      <c r="I92" s="13"/>
      <c r="J92" s="13"/>
      <c r="K92" s="13"/>
      <c r="L92" s="13"/>
      <c r="M92" s="13"/>
      <c r="N92" s="13"/>
      <c r="O92" s="13"/>
      <c r="P92" s="13"/>
      <c r="Q92" s="13"/>
      <c r="R92" s="13"/>
      <c r="S92" s="13"/>
      <c r="T92" s="13"/>
      <c r="U92" s="14"/>
      <c r="V92" s="29">
        <f t="shared" si="10"/>
        <v>0</v>
      </c>
    </row>
    <row r="93" spans="1:22" ht="15" thickBot="1" x14ac:dyDescent="0.4">
      <c r="A93" s="76"/>
      <c r="B93" s="30"/>
      <c r="C93" s="13"/>
      <c r="D93" s="13"/>
      <c r="E93" s="13"/>
      <c r="F93" s="13"/>
      <c r="G93" s="13"/>
      <c r="H93" s="13"/>
      <c r="I93" s="13"/>
      <c r="J93" s="13"/>
      <c r="K93" s="13"/>
      <c r="L93" s="13"/>
      <c r="M93" s="13"/>
      <c r="N93" s="13"/>
      <c r="O93" s="13"/>
      <c r="P93" s="13"/>
      <c r="Q93" s="13"/>
      <c r="R93" s="13"/>
      <c r="S93" s="13"/>
      <c r="T93" s="13"/>
      <c r="U93" s="14"/>
      <c r="V93" s="29">
        <f t="shared" si="10"/>
        <v>0</v>
      </c>
    </row>
    <row r="94" spans="1:22" ht="15" thickBot="1" x14ac:dyDescent="0.4">
      <c r="A94" s="76"/>
      <c r="B94" s="30"/>
      <c r="C94" s="13"/>
      <c r="D94" s="13"/>
      <c r="E94" s="13"/>
      <c r="F94" s="13"/>
      <c r="G94" s="13"/>
      <c r="H94" s="13"/>
      <c r="I94" s="13"/>
      <c r="J94" s="13"/>
      <c r="K94" s="13"/>
      <c r="L94" s="13"/>
      <c r="M94" s="13"/>
      <c r="N94" s="13"/>
      <c r="O94" s="13"/>
      <c r="P94" s="13"/>
      <c r="Q94" s="13"/>
      <c r="R94" s="13"/>
      <c r="S94" s="13"/>
      <c r="T94" s="13"/>
      <c r="U94" s="14"/>
      <c r="V94" s="29">
        <f t="shared" si="10"/>
        <v>0</v>
      </c>
    </row>
    <row r="95" spans="1:22" ht="15" thickBot="1" x14ac:dyDescent="0.4">
      <c r="A95" s="76"/>
      <c r="B95" s="30"/>
      <c r="C95" s="13"/>
      <c r="D95" s="13"/>
      <c r="E95" s="13"/>
      <c r="F95" s="13"/>
      <c r="G95" s="13"/>
      <c r="H95" s="13"/>
      <c r="I95" s="13"/>
      <c r="J95" s="13"/>
      <c r="K95" s="13"/>
      <c r="L95" s="13"/>
      <c r="M95" s="13"/>
      <c r="N95" s="13"/>
      <c r="O95" s="13"/>
      <c r="P95" s="13"/>
      <c r="Q95" s="13"/>
      <c r="R95" s="13"/>
      <c r="S95" s="13"/>
      <c r="T95" s="13"/>
      <c r="U95" s="14"/>
      <c r="V95" s="29">
        <f t="shared" si="10"/>
        <v>0</v>
      </c>
    </row>
    <row r="96" spans="1:22" ht="15" thickBot="1" x14ac:dyDescent="0.4">
      <c r="A96" s="76"/>
      <c r="B96" s="30"/>
      <c r="C96" s="13"/>
      <c r="D96" s="13"/>
      <c r="E96" s="13"/>
      <c r="F96" s="13"/>
      <c r="G96" s="13"/>
      <c r="H96" s="13"/>
      <c r="I96" s="13"/>
      <c r="J96" s="13"/>
      <c r="K96" s="13"/>
      <c r="L96" s="13"/>
      <c r="M96" s="13"/>
      <c r="N96" s="13"/>
      <c r="O96" s="13"/>
      <c r="P96" s="13"/>
      <c r="Q96" s="13"/>
      <c r="R96" s="13"/>
      <c r="S96" s="13"/>
      <c r="T96" s="13"/>
      <c r="U96" s="14"/>
      <c r="V96" s="29">
        <f t="shared" si="10"/>
        <v>0</v>
      </c>
    </row>
    <row r="97" spans="1:22" ht="15" thickBot="1" x14ac:dyDescent="0.4">
      <c r="A97" s="76"/>
      <c r="B97" s="30"/>
      <c r="C97" s="13"/>
      <c r="D97" s="13"/>
      <c r="E97" s="13"/>
      <c r="F97" s="13"/>
      <c r="G97" s="13"/>
      <c r="H97" s="13"/>
      <c r="I97" s="13"/>
      <c r="J97" s="13"/>
      <c r="K97" s="13"/>
      <c r="L97" s="13"/>
      <c r="M97" s="13"/>
      <c r="N97" s="13"/>
      <c r="O97" s="13"/>
      <c r="P97" s="13"/>
      <c r="Q97" s="13"/>
      <c r="R97" s="13"/>
      <c r="S97" s="13"/>
      <c r="T97" s="13"/>
      <c r="U97" s="14"/>
      <c r="V97" s="29">
        <f t="shared" si="10"/>
        <v>0</v>
      </c>
    </row>
    <row r="98" spans="1:22" ht="15" thickBot="1" x14ac:dyDescent="0.4">
      <c r="A98" s="76"/>
      <c r="B98" s="30"/>
      <c r="C98" s="13"/>
      <c r="D98" s="13"/>
      <c r="E98" s="13"/>
      <c r="F98" s="13"/>
      <c r="G98" s="13"/>
      <c r="H98" s="13"/>
      <c r="I98" s="13"/>
      <c r="J98" s="13"/>
      <c r="K98" s="13"/>
      <c r="L98" s="13"/>
      <c r="M98" s="13"/>
      <c r="N98" s="13"/>
      <c r="O98" s="13"/>
      <c r="P98" s="13"/>
      <c r="Q98" s="13"/>
      <c r="R98" s="13"/>
      <c r="S98" s="13"/>
      <c r="T98" s="13"/>
      <c r="U98" s="14"/>
      <c r="V98" s="29">
        <f t="shared" si="10"/>
        <v>0</v>
      </c>
    </row>
    <row r="99" spans="1:22" ht="15" thickBot="1" x14ac:dyDescent="0.4">
      <c r="A99" s="76"/>
      <c r="B99" s="30"/>
      <c r="C99" s="13"/>
      <c r="D99" s="13"/>
      <c r="E99" s="13"/>
      <c r="F99" s="13"/>
      <c r="G99" s="13"/>
      <c r="H99" s="13"/>
      <c r="I99" s="13"/>
      <c r="J99" s="13"/>
      <c r="K99" s="13"/>
      <c r="L99" s="13"/>
      <c r="M99" s="13"/>
      <c r="N99" s="13"/>
      <c r="O99" s="13"/>
      <c r="P99" s="13"/>
      <c r="Q99" s="13"/>
      <c r="R99" s="13"/>
      <c r="S99" s="13"/>
      <c r="T99" s="13"/>
      <c r="U99" s="14"/>
      <c r="V99" s="29">
        <f t="shared" si="10"/>
        <v>0</v>
      </c>
    </row>
    <row r="100" spans="1:22" ht="15" thickBot="1" x14ac:dyDescent="0.4">
      <c r="A100" s="76"/>
      <c r="B100" s="30"/>
      <c r="C100" s="13"/>
      <c r="D100" s="13"/>
      <c r="E100" s="13"/>
      <c r="F100" s="13"/>
      <c r="G100" s="13"/>
      <c r="H100" s="13"/>
      <c r="I100" s="13"/>
      <c r="J100" s="13"/>
      <c r="K100" s="13"/>
      <c r="L100" s="13"/>
      <c r="M100" s="13"/>
      <c r="N100" s="13"/>
      <c r="O100" s="13"/>
      <c r="P100" s="13"/>
      <c r="Q100" s="13"/>
      <c r="R100" s="13"/>
      <c r="S100" s="13"/>
      <c r="T100" s="13"/>
      <c r="U100" s="14"/>
      <c r="V100" s="29">
        <f t="shared" si="10"/>
        <v>0</v>
      </c>
    </row>
    <row r="101" spans="1:22" ht="15" thickBot="1" x14ac:dyDescent="0.4">
      <c r="A101" s="76"/>
      <c r="B101" s="30"/>
      <c r="C101" s="13"/>
      <c r="D101" s="13"/>
      <c r="E101" s="13"/>
      <c r="F101" s="13"/>
      <c r="G101" s="13"/>
      <c r="H101" s="13"/>
      <c r="I101" s="13"/>
      <c r="J101" s="13"/>
      <c r="K101" s="13"/>
      <c r="L101" s="13"/>
      <c r="M101" s="13"/>
      <c r="N101" s="13"/>
      <c r="O101" s="13"/>
      <c r="P101" s="13"/>
      <c r="Q101" s="13"/>
      <c r="R101" s="13"/>
      <c r="S101" s="13"/>
      <c r="T101" s="13"/>
      <c r="U101" s="14"/>
      <c r="V101" s="29">
        <f t="shared" si="10"/>
        <v>0</v>
      </c>
    </row>
    <row r="102" spans="1:22" ht="15" thickBot="1" x14ac:dyDescent="0.4">
      <c r="A102" s="76"/>
      <c r="B102" s="30"/>
      <c r="C102" s="13"/>
      <c r="D102" s="13"/>
      <c r="E102" s="13"/>
      <c r="F102" s="13"/>
      <c r="G102" s="13"/>
      <c r="H102" s="13"/>
      <c r="I102" s="13"/>
      <c r="J102" s="13"/>
      <c r="K102" s="13"/>
      <c r="L102" s="13"/>
      <c r="M102" s="13"/>
      <c r="N102" s="13"/>
      <c r="O102" s="13"/>
      <c r="P102" s="13"/>
      <c r="Q102" s="13"/>
      <c r="R102" s="13"/>
      <c r="S102" s="13"/>
      <c r="T102" s="13"/>
      <c r="U102" s="14"/>
      <c r="V102" s="29">
        <f t="shared" si="10"/>
        <v>0</v>
      </c>
    </row>
    <row r="103" spans="1:22" ht="15" thickBot="1" x14ac:dyDescent="0.4">
      <c r="A103" s="76"/>
      <c r="B103" s="30"/>
      <c r="C103" s="13"/>
      <c r="D103" s="13"/>
      <c r="E103" s="13"/>
      <c r="F103" s="13"/>
      <c r="G103" s="13"/>
      <c r="H103" s="13"/>
      <c r="I103" s="13"/>
      <c r="J103" s="13"/>
      <c r="K103" s="13"/>
      <c r="L103" s="13"/>
      <c r="M103" s="13"/>
      <c r="N103" s="13"/>
      <c r="O103" s="13"/>
      <c r="P103" s="13"/>
      <c r="Q103" s="13"/>
      <c r="R103" s="13"/>
      <c r="S103" s="13"/>
      <c r="T103" s="13"/>
      <c r="U103" s="14"/>
      <c r="V103" s="29">
        <f t="shared" si="10"/>
        <v>0</v>
      </c>
    </row>
    <row r="104" spans="1:22" ht="15" thickBot="1" x14ac:dyDescent="0.4">
      <c r="A104" s="76"/>
      <c r="B104" s="30"/>
      <c r="C104" s="13"/>
      <c r="D104" s="13"/>
      <c r="E104" s="13"/>
      <c r="F104" s="13"/>
      <c r="G104" s="13"/>
      <c r="H104" s="13"/>
      <c r="I104" s="13"/>
      <c r="J104" s="13"/>
      <c r="K104" s="13"/>
      <c r="L104" s="13"/>
      <c r="M104" s="13"/>
      <c r="N104" s="13"/>
      <c r="O104" s="13"/>
      <c r="P104" s="13"/>
      <c r="Q104" s="13"/>
      <c r="R104" s="13"/>
      <c r="S104" s="13"/>
      <c r="T104" s="13"/>
      <c r="U104" s="14"/>
      <c r="V104" s="29">
        <f t="shared" si="10"/>
        <v>0</v>
      </c>
    </row>
    <row r="105" spans="1:22" ht="15" thickBot="1" x14ac:dyDescent="0.4">
      <c r="A105" s="76"/>
      <c r="B105" s="30"/>
      <c r="C105" s="13"/>
      <c r="D105" s="13"/>
      <c r="E105" s="13"/>
      <c r="F105" s="13"/>
      <c r="G105" s="13"/>
      <c r="H105" s="13"/>
      <c r="I105" s="13"/>
      <c r="J105" s="13"/>
      <c r="K105" s="13"/>
      <c r="L105" s="13"/>
      <c r="M105" s="13"/>
      <c r="N105" s="13"/>
      <c r="O105" s="13"/>
      <c r="P105" s="13"/>
      <c r="Q105" s="13"/>
      <c r="R105" s="13"/>
      <c r="S105" s="13"/>
      <c r="T105" s="13"/>
      <c r="U105" s="14"/>
      <c r="V105" s="29">
        <f t="shared" si="10"/>
        <v>0</v>
      </c>
    </row>
    <row r="106" spans="1:22" ht="15" thickBot="1" x14ac:dyDescent="0.4">
      <c r="A106" s="76"/>
      <c r="B106" s="30"/>
      <c r="C106" s="13"/>
      <c r="D106" s="13"/>
      <c r="E106" s="13"/>
      <c r="F106" s="13"/>
      <c r="G106" s="13"/>
      <c r="H106" s="13"/>
      <c r="I106" s="13"/>
      <c r="J106" s="13"/>
      <c r="K106" s="13"/>
      <c r="L106" s="13"/>
      <c r="M106" s="13"/>
      <c r="N106" s="13"/>
      <c r="O106" s="13"/>
      <c r="P106" s="13"/>
      <c r="Q106" s="13"/>
      <c r="R106" s="13"/>
      <c r="S106" s="13"/>
      <c r="T106" s="13"/>
      <c r="U106" s="14"/>
      <c r="V106" s="29">
        <f t="shared" si="10"/>
        <v>0</v>
      </c>
    </row>
    <row r="107" spans="1:22" ht="15" thickBot="1" x14ac:dyDescent="0.4">
      <c r="A107" s="76"/>
      <c r="B107" s="30"/>
      <c r="C107" s="13"/>
      <c r="D107" s="13"/>
      <c r="E107" s="13"/>
      <c r="F107" s="13"/>
      <c r="G107" s="13"/>
      <c r="H107" s="13"/>
      <c r="I107" s="13"/>
      <c r="J107" s="13"/>
      <c r="K107" s="13"/>
      <c r="L107" s="13"/>
      <c r="M107" s="13"/>
      <c r="N107" s="13"/>
      <c r="O107" s="13"/>
      <c r="P107" s="13"/>
      <c r="Q107" s="13"/>
      <c r="R107" s="13"/>
      <c r="S107" s="13"/>
      <c r="T107" s="13"/>
      <c r="U107" s="14"/>
      <c r="V107" s="29">
        <f t="shared" si="10"/>
        <v>0</v>
      </c>
    </row>
    <row r="108" spans="1:22" ht="15" thickBot="1" x14ac:dyDescent="0.4">
      <c r="A108" s="76"/>
      <c r="B108" s="30"/>
      <c r="C108" s="13"/>
      <c r="D108" s="13"/>
      <c r="E108" s="13"/>
      <c r="F108" s="13"/>
      <c r="G108" s="13"/>
      <c r="H108" s="13"/>
      <c r="I108" s="13"/>
      <c r="J108" s="13"/>
      <c r="K108" s="13"/>
      <c r="L108" s="13"/>
      <c r="M108" s="13"/>
      <c r="N108" s="13"/>
      <c r="O108" s="13"/>
      <c r="P108" s="13"/>
      <c r="Q108" s="13"/>
      <c r="R108" s="13"/>
      <c r="S108" s="13"/>
      <c r="T108" s="13"/>
      <c r="U108" s="14"/>
      <c r="V108" s="29">
        <f t="shared" si="10"/>
        <v>0</v>
      </c>
    </row>
    <row r="109" spans="1:22" ht="15" thickBot="1" x14ac:dyDescent="0.4">
      <c r="A109" s="76"/>
      <c r="B109" s="30"/>
      <c r="C109" s="13"/>
      <c r="D109" s="13"/>
      <c r="E109" s="13"/>
      <c r="F109" s="13"/>
      <c r="G109" s="13"/>
      <c r="H109" s="13"/>
      <c r="I109" s="13"/>
      <c r="J109" s="13"/>
      <c r="K109" s="13"/>
      <c r="L109" s="13"/>
      <c r="M109" s="13"/>
      <c r="N109" s="13"/>
      <c r="O109" s="13"/>
      <c r="P109" s="13"/>
      <c r="Q109" s="13"/>
      <c r="R109" s="13"/>
      <c r="S109" s="13"/>
      <c r="T109" s="13"/>
      <c r="U109" s="14"/>
      <c r="V109" s="29">
        <f t="shared" si="10"/>
        <v>0</v>
      </c>
    </row>
    <row r="110" spans="1:22" ht="15" thickBot="1" x14ac:dyDescent="0.4">
      <c r="A110" s="76"/>
      <c r="B110" s="30"/>
      <c r="C110" s="13"/>
      <c r="D110" s="13"/>
      <c r="E110" s="13"/>
      <c r="F110" s="13"/>
      <c r="G110" s="13"/>
      <c r="H110" s="13"/>
      <c r="I110" s="13"/>
      <c r="J110" s="13"/>
      <c r="K110" s="13"/>
      <c r="L110" s="13"/>
      <c r="M110" s="13"/>
      <c r="N110" s="13"/>
      <c r="O110" s="13"/>
      <c r="P110" s="13"/>
      <c r="Q110" s="13"/>
      <c r="R110" s="13"/>
      <c r="S110" s="13"/>
      <c r="T110" s="13"/>
      <c r="U110" s="14"/>
      <c r="V110" s="29">
        <f t="shared" si="10"/>
        <v>0</v>
      </c>
    </row>
    <row r="111" spans="1:22" ht="15" thickBot="1" x14ac:dyDescent="0.4">
      <c r="A111" s="76"/>
      <c r="B111" s="30"/>
      <c r="C111" s="13"/>
      <c r="D111" s="13"/>
      <c r="E111" s="13"/>
      <c r="F111" s="13"/>
      <c r="G111" s="13"/>
      <c r="H111" s="13"/>
      <c r="I111" s="13"/>
      <c r="J111" s="13"/>
      <c r="K111" s="13"/>
      <c r="L111" s="13"/>
      <c r="M111" s="13"/>
      <c r="N111" s="13"/>
      <c r="O111" s="13"/>
      <c r="P111" s="13"/>
      <c r="Q111" s="13"/>
      <c r="R111" s="13"/>
      <c r="S111" s="13"/>
      <c r="T111" s="13"/>
      <c r="U111" s="14"/>
      <c r="V111" s="29">
        <f t="shared" si="10"/>
        <v>0</v>
      </c>
    </row>
    <row r="112" spans="1:22" ht="15" thickBot="1" x14ac:dyDescent="0.4">
      <c r="A112" s="76"/>
      <c r="B112" s="30"/>
      <c r="C112" s="13"/>
      <c r="D112" s="13"/>
      <c r="E112" s="13"/>
      <c r="F112" s="13"/>
      <c r="G112" s="13"/>
      <c r="H112" s="13"/>
      <c r="I112" s="13"/>
      <c r="J112" s="13"/>
      <c r="K112" s="13"/>
      <c r="L112" s="13"/>
      <c r="M112" s="13"/>
      <c r="N112" s="13"/>
      <c r="O112" s="13"/>
      <c r="P112" s="13"/>
      <c r="Q112" s="13"/>
      <c r="R112" s="13"/>
      <c r="S112" s="13"/>
      <c r="T112" s="13"/>
      <c r="U112" s="14"/>
      <c r="V112" s="29">
        <f t="shared" si="10"/>
        <v>0</v>
      </c>
    </row>
    <row r="113" spans="1:22" ht="15" thickBot="1" x14ac:dyDescent="0.4">
      <c r="A113" s="76"/>
      <c r="B113" s="30"/>
      <c r="C113" s="13"/>
      <c r="D113" s="13"/>
      <c r="E113" s="13"/>
      <c r="F113" s="13"/>
      <c r="G113" s="13"/>
      <c r="H113" s="13"/>
      <c r="I113" s="13"/>
      <c r="J113" s="13"/>
      <c r="K113" s="13"/>
      <c r="L113" s="13"/>
      <c r="M113" s="13"/>
      <c r="N113" s="13"/>
      <c r="O113" s="13"/>
      <c r="P113" s="13"/>
      <c r="Q113" s="13"/>
      <c r="R113" s="13"/>
      <c r="S113" s="13"/>
      <c r="T113" s="13"/>
      <c r="U113" s="14"/>
      <c r="V113" s="29">
        <f t="shared" si="10"/>
        <v>0</v>
      </c>
    </row>
    <row r="114" spans="1:22" ht="15" thickBot="1" x14ac:dyDescent="0.4">
      <c r="A114" s="76"/>
      <c r="B114" s="30"/>
      <c r="C114" s="13"/>
      <c r="D114" s="13"/>
      <c r="E114" s="13"/>
      <c r="F114" s="13"/>
      <c r="G114" s="13"/>
      <c r="H114" s="13"/>
      <c r="I114" s="13"/>
      <c r="J114" s="13"/>
      <c r="K114" s="13"/>
      <c r="L114" s="13"/>
      <c r="M114" s="13"/>
      <c r="N114" s="13"/>
      <c r="O114" s="13"/>
      <c r="P114" s="13"/>
      <c r="Q114" s="13"/>
      <c r="R114" s="13"/>
      <c r="S114" s="13"/>
      <c r="T114" s="13"/>
      <c r="U114" s="14"/>
      <c r="V114" s="29">
        <f t="shared" si="10"/>
        <v>0</v>
      </c>
    </row>
    <row r="115" spans="1:22" ht="15" thickBot="1" x14ac:dyDescent="0.4">
      <c r="A115" s="76"/>
      <c r="B115" s="30"/>
      <c r="C115" s="13"/>
      <c r="D115" s="13"/>
      <c r="E115" s="13"/>
      <c r="F115" s="13"/>
      <c r="G115" s="13"/>
      <c r="H115" s="13"/>
      <c r="I115" s="13"/>
      <c r="J115" s="13"/>
      <c r="K115" s="13"/>
      <c r="L115" s="13"/>
      <c r="M115" s="13"/>
      <c r="N115" s="13"/>
      <c r="O115" s="13"/>
      <c r="P115" s="13"/>
      <c r="Q115" s="13"/>
      <c r="R115" s="13"/>
      <c r="S115" s="13"/>
      <c r="T115" s="13"/>
      <c r="U115" s="14"/>
      <c r="V115" s="29">
        <f t="shared" si="10"/>
        <v>0</v>
      </c>
    </row>
    <row r="116" spans="1:22" ht="15" thickBot="1" x14ac:dyDescent="0.4">
      <c r="A116" s="76"/>
      <c r="B116" s="30"/>
      <c r="C116" s="13"/>
      <c r="D116" s="13"/>
      <c r="E116" s="13"/>
      <c r="F116" s="13"/>
      <c r="G116" s="13"/>
      <c r="H116" s="13"/>
      <c r="I116" s="13"/>
      <c r="J116" s="13"/>
      <c r="K116" s="13"/>
      <c r="L116" s="13"/>
      <c r="M116" s="13"/>
      <c r="N116" s="13"/>
      <c r="O116" s="13"/>
      <c r="P116" s="13"/>
      <c r="Q116" s="13"/>
      <c r="R116" s="13"/>
      <c r="S116" s="13"/>
      <c r="T116" s="13"/>
      <c r="U116" s="14"/>
      <c r="V116" s="29">
        <f t="shared" si="10"/>
        <v>0</v>
      </c>
    </row>
    <row r="117" spans="1:22" ht="15" thickBot="1" x14ac:dyDescent="0.4">
      <c r="A117" s="76"/>
      <c r="B117" s="30"/>
      <c r="C117" s="13"/>
      <c r="D117" s="13"/>
      <c r="E117" s="13"/>
      <c r="F117" s="13"/>
      <c r="G117" s="13"/>
      <c r="H117" s="13"/>
      <c r="I117" s="13"/>
      <c r="J117" s="13"/>
      <c r="K117" s="13"/>
      <c r="L117" s="13"/>
      <c r="M117" s="13"/>
      <c r="N117" s="13"/>
      <c r="O117" s="13"/>
      <c r="P117" s="13"/>
      <c r="Q117" s="13"/>
      <c r="R117" s="13"/>
      <c r="S117" s="13"/>
      <c r="T117" s="13"/>
      <c r="U117" s="14"/>
      <c r="V117" s="29">
        <f t="shared" si="10"/>
        <v>0</v>
      </c>
    </row>
    <row r="118" spans="1:22" ht="15" thickBot="1" x14ac:dyDescent="0.4">
      <c r="A118" s="76"/>
      <c r="B118" s="30"/>
      <c r="C118" s="13"/>
      <c r="D118" s="13"/>
      <c r="E118" s="13"/>
      <c r="F118" s="13"/>
      <c r="G118" s="13"/>
      <c r="H118" s="13"/>
      <c r="I118" s="13"/>
      <c r="J118" s="13"/>
      <c r="K118" s="13"/>
      <c r="L118" s="13"/>
      <c r="M118" s="13"/>
      <c r="N118" s="13"/>
      <c r="O118" s="13"/>
      <c r="P118" s="13"/>
      <c r="Q118" s="13"/>
      <c r="R118" s="13"/>
      <c r="S118" s="13"/>
      <c r="T118" s="13"/>
      <c r="U118" s="14"/>
      <c r="V118" s="29">
        <f t="shared" si="10"/>
        <v>0</v>
      </c>
    </row>
    <row r="119" spans="1:22" ht="15" thickBot="1" x14ac:dyDescent="0.4">
      <c r="A119" s="76"/>
      <c r="B119" s="30"/>
      <c r="C119" s="13"/>
      <c r="D119" s="13"/>
      <c r="E119" s="13"/>
      <c r="F119" s="13"/>
      <c r="G119" s="13"/>
      <c r="H119" s="13"/>
      <c r="I119" s="13"/>
      <c r="J119" s="13"/>
      <c r="K119" s="13"/>
      <c r="L119" s="13"/>
      <c r="M119" s="13"/>
      <c r="N119" s="13"/>
      <c r="O119" s="13"/>
      <c r="P119" s="13"/>
      <c r="Q119" s="13"/>
      <c r="R119" s="13"/>
      <c r="S119" s="13"/>
      <c r="T119" s="13"/>
      <c r="U119" s="14"/>
      <c r="V119" s="29">
        <f t="shared" si="10"/>
        <v>0</v>
      </c>
    </row>
    <row r="120" spans="1:22" ht="15" thickBot="1" x14ac:dyDescent="0.4">
      <c r="A120" s="76"/>
      <c r="B120" s="30"/>
      <c r="C120" s="13"/>
      <c r="D120" s="13"/>
      <c r="E120" s="13"/>
      <c r="F120" s="13"/>
      <c r="G120" s="13"/>
      <c r="H120" s="13"/>
      <c r="I120" s="13"/>
      <c r="J120" s="13"/>
      <c r="K120" s="13"/>
      <c r="L120" s="13"/>
      <c r="M120" s="13"/>
      <c r="N120" s="13"/>
      <c r="O120" s="13"/>
      <c r="P120" s="13"/>
      <c r="Q120" s="13"/>
      <c r="R120" s="13"/>
      <c r="S120" s="13"/>
      <c r="T120" s="13"/>
      <c r="U120" s="14"/>
      <c r="V120" s="29">
        <f t="shared" si="10"/>
        <v>0</v>
      </c>
    </row>
    <row r="121" spans="1:22" ht="15" thickBot="1" x14ac:dyDescent="0.4">
      <c r="A121" s="76"/>
      <c r="B121" s="30"/>
      <c r="C121" s="13"/>
      <c r="D121" s="13"/>
      <c r="E121" s="13"/>
      <c r="F121" s="13"/>
      <c r="G121" s="13"/>
      <c r="H121" s="13"/>
      <c r="I121" s="13"/>
      <c r="J121" s="13"/>
      <c r="K121" s="13"/>
      <c r="L121" s="13"/>
      <c r="M121" s="13"/>
      <c r="N121" s="13"/>
      <c r="O121" s="13"/>
      <c r="P121" s="13"/>
      <c r="Q121" s="13"/>
      <c r="R121" s="13"/>
      <c r="S121" s="13"/>
      <c r="T121" s="13"/>
      <c r="U121" s="14"/>
      <c r="V121" s="29">
        <f t="shared" si="10"/>
        <v>0</v>
      </c>
    </row>
    <row r="122" spans="1:22" ht="15" thickBot="1" x14ac:dyDescent="0.4">
      <c r="A122" s="76"/>
      <c r="B122" s="30"/>
      <c r="C122" s="13"/>
      <c r="D122" s="13"/>
      <c r="E122" s="13"/>
      <c r="F122" s="13"/>
      <c r="G122" s="13"/>
      <c r="H122" s="13"/>
      <c r="I122" s="13"/>
      <c r="J122" s="13"/>
      <c r="K122" s="13"/>
      <c r="L122" s="13"/>
      <c r="M122" s="13"/>
      <c r="N122" s="13"/>
      <c r="O122" s="13"/>
      <c r="P122" s="13"/>
      <c r="Q122" s="13"/>
      <c r="R122" s="13"/>
      <c r="S122" s="13"/>
      <c r="T122" s="13"/>
      <c r="U122" s="14"/>
      <c r="V122" s="29">
        <f t="shared" si="10"/>
        <v>0</v>
      </c>
    </row>
    <row r="123" spans="1:22" ht="15" thickBot="1" x14ac:dyDescent="0.4">
      <c r="A123" s="76"/>
      <c r="B123" s="30"/>
      <c r="C123" s="13"/>
      <c r="D123" s="13"/>
      <c r="E123" s="13"/>
      <c r="F123" s="13"/>
      <c r="G123" s="13"/>
      <c r="H123" s="13"/>
      <c r="I123" s="13"/>
      <c r="J123" s="13"/>
      <c r="K123" s="13"/>
      <c r="L123" s="13"/>
      <c r="M123" s="13"/>
      <c r="N123" s="13"/>
      <c r="O123" s="13"/>
      <c r="P123" s="13"/>
      <c r="Q123" s="13"/>
      <c r="R123" s="13"/>
      <c r="S123" s="13"/>
      <c r="T123" s="13"/>
      <c r="U123" s="14"/>
      <c r="V123" s="29">
        <f t="shared" si="10"/>
        <v>0</v>
      </c>
    </row>
    <row r="124" spans="1:22" ht="15" thickBot="1" x14ac:dyDescent="0.4">
      <c r="A124" s="76"/>
      <c r="B124" s="30"/>
      <c r="C124" s="13"/>
      <c r="D124" s="13"/>
      <c r="E124" s="13"/>
      <c r="F124" s="13"/>
      <c r="G124" s="13"/>
      <c r="H124" s="13"/>
      <c r="I124" s="13"/>
      <c r="J124" s="13"/>
      <c r="K124" s="13"/>
      <c r="L124" s="13"/>
      <c r="M124" s="13"/>
      <c r="N124" s="13"/>
      <c r="O124" s="13"/>
      <c r="P124" s="13"/>
      <c r="Q124" s="13"/>
      <c r="R124" s="13"/>
      <c r="S124" s="13"/>
      <c r="T124" s="13"/>
      <c r="U124" s="14"/>
      <c r="V124" s="29">
        <f t="shared" si="10"/>
        <v>0</v>
      </c>
    </row>
    <row r="125" spans="1:22" ht="15" thickBot="1" x14ac:dyDescent="0.4">
      <c r="A125" s="76"/>
      <c r="B125" s="30"/>
      <c r="C125" s="13"/>
      <c r="D125" s="13"/>
      <c r="E125" s="13"/>
      <c r="F125" s="13"/>
      <c r="G125" s="13"/>
      <c r="H125" s="13"/>
      <c r="I125" s="13"/>
      <c r="J125" s="13"/>
      <c r="K125" s="13"/>
      <c r="L125" s="13"/>
      <c r="M125" s="13"/>
      <c r="N125" s="13"/>
      <c r="O125" s="13"/>
      <c r="P125" s="13"/>
      <c r="Q125" s="13"/>
      <c r="R125" s="13"/>
      <c r="S125" s="13"/>
      <c r="T125" s="13"/>
      <c r="U125" s="14"/>
      <c r="V125" s="29">
        <f t="shared" si="10"/>
        <v>0</v>
      </c>
    </row>
    <row r="126" spans="1:22" ht="15" thickBot="1" x14ac:dyDescent="0.4">
      <c r="A126" s="76"/>
      <c r="B126" s="30"/>
      <c r="C126" s="13"/>
      <c r="D126" s="13"/>
      <c r="E126" s="13"/>
      <c r="F126" s="13"/>
      <c r="G126" s="13"/>
      <c r="H126" s="13"/>
      <c r="I126" s="13"/>
      <c r="J126" s="13"/>
      <c r="K126" s="13"/>
      <c r="L126" s="13"/>
      <c r="M126" s="13"/>
      <c r="N126" s="13"/>
      <c r="O126" s="13"/>
      <c r="P126" s="13"/>
      <c r="Q126" s="13"/>
      <c r="R126" s="13"/>
      <c r="S126" s="13"/>
      <c r="T126" s="13"/>
      <c r="U126" s="14"/>
      <c r="V126" s="29">
        <f t="shared" si="10"/>
        <v>0</v>
      </c>
    </row>
    <row r="127" spans="1:22" ht="15" thickBot="1" x14ac:dyDescent="0.4">
      <c r="A127" s="76"/>
      <c r="B127" s="30"/>
      <c r="C127" s="13"/>
      <c r="D127" s="13"/>
      <c r="E127" s="13"/>
      <c r="F127" s="13"/>
      <c r="G127" s="13"/>
      <c r="H127" s="13"/>
      <c r="I127" s="13"/>
      <c r="J127" s="13"/>
      <c r="K127" s="13"/>
      <c r="L127" s="13"/>
      <c r="M127" s="13"/>
      <c r="N127" s="13"/>
      <c r="O127" s="13"/>
      <c r="P127" s="13"/>
      <c r="Q127" s="13"/>
      <c r="R127" s="13"/>
      <c r="S127" s="13"/>
      <c r="T127" s="13"/>
      <c r="U127" s="14"/>
      <c r="V127" s="29">
        <f t="shared" si="10"/>
        <v>0</v>
      </c>
    </row>
    <row r="128" spans="1:22" ht="15" thickBot="1" x14ac:dyDescent="0.4">
      <c r="A128" s="76"/>
      <c r="B128" s="30"/>
      <c r="C128" s="13"/>
      <c r="D128" s="13"/>
      <c r="E128" s="13"/>
      <c r="F128" s="13"/>
      <c r="G128" s="13"/>
      <c r="H128" s="13"/>
      <c r="I128" s="13"/>
      <c r="J128" s="13"/>
      <c r="K128" s="13"/>
      <c r="L128" s="13"/>
      <c r="M128" s="13"/>
      <c r="N128" s="13"/>
      <c r="O128" s="13"/>
      <c r="P128" s="13"/>
      <c r="Q128" s="13"/>
      <c r="R128" s="13"/>
      <c r="S128" s="13"/>
      <c r="T128" s="13"/>
      <c r="U128" s="14"/>
      <c r="V128" s="29">
        <f t="shared" si="10"/>
        <v>0</v>
      </c>
    </row>
    <row r="129" spans="1:22" ht="15" thickBot="1" x14ac:dyDescent="0.4">
      <c r="A129" s="76"/>
      <c r="B129" s="30"/>
      <c r="C129" s="13"/>
      <c r="D129" s="13"/>
      <c r="E129" s="13"/>
      <c r="F129" s="13"/>
      <c r="G129" s="13"/>
      <c r="H129" s="13"/>
      <c r="I129" s="13"/>
      <c r="J129" s="13"/>
      <c r="K129" s="13"/>
      <c r="L129" s="13"/>
      <c r="M129" s="13"/>
      <c r="N129" s="13"/>
      <c r="O129" s="13"/>
      <c r="P129" s="13"/>
      <c r="Q129" s="13"/>
      <c r="R129" s="13"/>
      <c r="S129" s="13"/>
      <c r="T129" s="13"/>
      <c r="U129" s="14"/>
      <c r="V129" s="29">
        <f t="shared" si="10"/>
        <v>0</v>
      </c>
    </row>
    <row r="130" spans="1:22" ht="15" thickBot="1" x14ac:dyDescent="0.4">
      <c r="A130" s="76"/>
      <c r="B130" s="30"/>
      <c r="C130" s="13"/>
      <c r="D130" s="13"/>
      <c r="E130" s="13"/>
      <c r="F130" s="13"/>
      <c r="G130" s="13"/>
      <c r="H130" s="13"/>
      <c r="I130" s="13"/>
      <c r="J130" s="13"/>
      <c r="K130" s="13"/>
      <c r="L130" s="13"/>
      <c r="M130" s="13"/>
      <c r="N130" s="13"/>
      <c r="O130" s="13"/>
      <c r="P130" s="13"/>
      <c r="Q130" s="13"/>
      <c r="R130" s="13"/>
      <c r="S130" s="13"/>
      <c r="T130" s="13"/>
      <c r="U130" s="14"/>
      <c r="V130" s="29">
        <f t="shared" si="10"/>
        <v>0</v>
      </c>
    </row>
    <row r="131" spans="1:22" ht="15" thickBot="1" x14ac:dyDescent="0.4">
      <c r="A131" s="76"/>
      <c r="B131" s="30"/>
      <c r="C131" s="13"/>
      <c r="D131" s="13"/>
      <c r="E131" s="13"/>
      <c r="F131" s="13"/>
      <c r="G131" s="13"/>
      <c r="H131" s="13"/>
      <c r="I131" s="13"/>
      <c r="J131" s="13"/>
      <c r="K131" s="13"/>
      <c r="L131" s="13"/>
      <c r="M131" s="13"/>
      <c r="N131" s="13"/>
      <c r="O131" s="13"/>
      <c r="P131" s="13"/>
      <c r="Q131" s="13"/>
      <c r="R131" s="13"/>
      <c r="S131" s="13"/>
      <c r="T131" s="13"/>
      <c r="U131" s="14"/>
      <c r="V131" s="29">
        <f t="shared" si="10"/>
        <v>0</v>
      </c>
    </row>
    <row r="132" spans="1:22" ht="15" thickBot="1" x14ac:dyDescent="0.4">
      <c r="A132" s="76"/>
      <c r="B132" s="30"/>
      <c r="C132" s="13"/>
      <c r="D132" s="13"/>
      <c r="E132" s="13"/>
      <c r="F132" s="13"/>
      <c r="G132" s="13"/>
      <c r="H132" s="13"/>
      <c r="I132" s="13"/>
      <c r="J132" s="13"/>
      <c r="K132" s="13"/>
      <c r="L132" s="13"/>
      <c r="M132" s="13"/>
      <c r="N132" s="13"/>
      <c r="O132" s="13"/>
      <c r="P132" s="13"/>
      <c r="Q132" s="13"/>
      <c r="R132" s="13"/>
      <c r="S132" s="13"/>
      <c r="T132" s="13"/>
      <c r="U132" s="14"/>
      <c r="V132" s="29">
        <f t="shared" si="10"/>
        <v>0</v>
      </c>
    </row>
    <row r="133" spans="1:22" ht="15" thickBot="1" x14ac:dyDescent="0.4">
      <c r="A133" s="76"/>
      <c r="B133" s="30"/>
      <c r="C133" s="13"/>
      <c r="D133" s="13"/>
      <c r="E133" s="13"/>
      <c r="F133" s="13"/>
      <c r="G133" s="13"/>
      <c r="H133" s="13"/>
      <c r="I133" s="13"/>
      <c r="J133" s="13"/>
      <c r="K133" s="13"/>
      <c r="L133" s="13"/>
      <c r="M133" s="13"/>
      <c r="N133" s="13"/>
      <c r="O133" s="13"/>
      <c r="P133" s="13"/>
      <c r="Q133" s="13"/>
      <c r="R133" s="13"/>
      <c r="S133" s="13"/>
      <c r="T133" s="13"/>
      <c r="U133" s="14"/>
      <c r="V133" s="29">
        <f t="shared" si="10"/>
        <v>0</v>
      </c>
    </row>
    <row r="134" spans="1:22" ht="15" thickBot="1" x14ac:dyDescent="0.4">
      <c r="A134" s="76"/>
      <c r="B134" s="30"/>
      <c r="C134" s="13"/>
      <c r="D134" s="13"/>
      <c r="E134" s="13"/>
      <c r="F134" s="13"/>
      <c r="G134" s="13"/>
      <c r="H134" s="13"/>
      <c r="I134" s="13"/>
      <c r="J134" s="13"/>
      <c r="K134" s="13"/>
      <c r="L134" s="13"/>
      <c r="M134" s="13"/>
      <c r="N134" s="13"/>
      <c r="O134" s="13"/>
      <c r="P134" s="13"/>
      <c r="Q134" s="13"/>
      <c r="R134" s="13"/>
      <c r="S134" s="13"/>
      <c r="T134" s="13"/>
      <c r="U134" s="14"/>
      <c r="V134" s="29">
        <f t="shared" ref="V134:V197" si="11">SUM(B134:U134)</f>
        <v>0</v>
      </c>
    </row>
    <row r="135" spans="1:22" ht="15" thickBot="1" x14ac:dyDescent="0.4">
      <c r="A135" s="76"/>
      <c r="B135" s="30"/>
      <c r="C135" s="13"/>
      <c r="D135" s="13"/>
      <c r="E135" s="13"/>
      <c r="F135" s="13"/>
      <c r="G135" s="13"/>
      <c r="H135" s="13"/>
      <c r="I135" s="13"/>
      <c r="J135" s="13"/>
      <c r="K135" s="13"/>
      <c r="L135" s="13"/>
      <c r="M135" s="13"/>
      <c r="N135" s="13"/>
      <c r="O135" s="13"/>
      <c r="P135" s="13"/>
      <c r="Q135" s="13"/>
      <c r="R135" s="13"/>
      <c r="S135" s="13"/>
      <c r="T135" s="13"/>
      <c r="U135" s="14"/>
      <c r="V135" s="29">
        <f t="shared" si="11"/>
        <v>0</v>
      </c>
    </row>
    <row r="136" spans="1:22" ht="15" thickBot="1" x14ac:dyDescent="0.4">
      <c r="A136" s="76"/>
      <c r="B136" s="30"/>
      <c r="C136" s="13"/>
      <c r="D136" s="13"/>
      <c r="E136" s="13"/>
      <c r="F136" s="13"/>
      <c r="G136" s="13"/>
      <c r="H136" s="13"/>
      <c r="I136" s="13"/>
      <c r="J136" s="13"/>
      <c r="K136" s="13"/>
      <c r="L136" s="13"/>
      <c r="M136" s="13"/>
      <c r="N136" s="13"/>
      <c r="O136" s="13"/>
      <c r="P136" s="13"/>
      <c r="Q136" s="13"/>
      <c r="R136" s="13"/>
      <c r="S136" s="13"/>
      <c r="T136" s="13"/>
      <c r="U136" s="14"/>
      <c r="V136" s="29">
        <f t="shared" si="11"/>
        <v>0</v>
      </c>
    </row>
    <row r="137" spans="1:22" ht="15" thickBot="1" x14ac:dyDescent="0.4">
      <c r="A137" s="76"/>
      <c r="B137" s="30"/>
      <c r="C137" s="13"/>
      <c r="D137" s="13"/>
      <c r="E137" s="13"/>
      <c r="F137" s="13"/>
      <c r="G137" s="13"/>
      <c r="H137" s="13"/>
      <c r="I137" s="13"/>
      <c r="J137" s="13"/>
      <c r="K137" s="13"/>
      <c r="L137" s="13"/>
      <c r="M137" s="13"/>
      <c r="N137" s="13"/>
      <c r="O137" s="13"/>
      <c r="P137" s="13"/>
      <c r="Q137" s="13"/>
      <c r="R137" s="13"/>
      <c r="S137" s="13"/>
      <c r="T137" s="13"/>
      <c r="U137" s="14"/>
      <c r="V137" s="29">
        <f t="shared" si="11"/>
        <v>0</v>
      </c>
    </row>
    <row r="138" spans="1:22" ht="15" thickBot="1" x14ac:dyDescent="0.4">
      <c r="A138" s="76"/>
      <c r="B138" s="30"/>
      <c r="C138" s="13"/>
      <c r="D138" s="13"/>
      <c r="E138" s="13"/>
      <c r="F138" s="13"/>
      <c r="G138" s="13"/>
      <c r="H138" s="13"/>
      <c r="I138" s="13"/>
      <c r="J138" s="13"/>
      <c r="K138" s="13"/>
      <c r="L138" s="13"/>
      <c r="M138" s="13"/>
      <c r="N138" s="13"/>
      <c r="O138" s="13"/>
      <c r="P138" s="13"/>
      <c r="Q138" s="13"/>
      <c r="R138" s="13"/>
      <c r="S138" s="13"/>
      <c r="T138" s="13"/>
      <c r="U138" s="14"/>
      <c r="V138" s="29">
        <f t="shared" si="11"/>
        <v>0</v>
      </c>
    </row>
    <row r="139" spans="1:22" ht="15" thickBot="1" x14ac:dyDescent="0.4">
      <c r="A139" s="76"/>
      <c r="B139" s="30"/>
      <c r="C139" s="13"/>
      <c r="D139" s="13"/>
      <c r="E139" s="13"/>
      <c r="F139" s="13"/>
      <c r="G139" s="13"/>
      <c r="H139" s="13"/>
      <c r="I139" s="13"/>
      <c r="J139" s="13"/>
      <c r="K139" s="13"/>
      <c r="L139" s="13"/>
      <c r="M139" s="13"/>
      <c r="N139" s="13"/>
      <c r="O139" s="13"/>
      <c r="P139" s="13"/>
      <c r="Q139" s="13"/>
      <c r="R139" s="13"/>
      <c r="S139" s="13"/>
      <c r="T139" s="13"/>
      <c r="U139" s="14"/>
      <c r="V139" s="29">
        <f t="shared" si="11"/>
        <v>0</v>
      </c>
    </row>
    <row r="140" spans="1:22" ht="15" thickBot="1" x14ac:dyDescent="0.4">
      <c r="A140" s="76"/>
      <c r="B140" s="30"/>
      <c r="C140" s="13"/>
      <c r="D140" s="13"/>
      <c r="E140" s="13"/>
      <c r="F140" s="13"/>
      <c r="G140" s="13"/>
      <c r="H140" s="13"/>
      <c r="I140" s="13"/>
      <c r="J140" s="13"/>
      <c r="K140" s="13"/>
      <c r="L140" s="13"/>
      <c r="M140" s="13"/>
      <c r="N140" s="13"/>
      <c r="O140" s="13"/>
      <c r="P140" s="13"/>
      <c r="Q140" s="13"/>
      <c r="R140" s="13"/>
      <c r="S140" s="13"/>
      <c r="T140" s="13"/>
      <c r="U140" s="14"/>
      <c r="V140" s="29">
        <f t="shared" si="11"/>
        <v>0</v>
      </c>
    </row>
    <row r="141" spans="1:22" ht="15" thickBot="1" x14ac:dyDescent="0.4">
      <c r="A141" s="76"/>
      <c r="B141" s="30"/>
      <c r="C141" s="13"/>
      <c r="D141" s="13"/>
      <c r="E141" s="13"/>
      <c r="F141" s="13"/>
      <c r="G141" s="13"/>
      <c r="H141" s="13"/>
      <c r="I141" s="13"/>
      <c r="J141" s="13"/>
      <c r="K141" s="13"/>
      <c r="L141" s="13"/>
      <c r="M141" s="13"/>
      <c r="N141" s="13"/>
      <c r="O141" s="13"/>
      <c r="P141" s="13"/>
      <c r="Q141" s="13"/>
      <c r="R141" s="13"/>
      <c r="S141" s="13"/>
      <c r="T141" s="13"/>
      <c r="U141" s="14"/>
      <c r="V141" s="29">
        <f t="shared" si="11"/>
        <v>0</v>
      </c>
    </row>
    <row r="142" spans="1:22" ht="15" thickBot="1" x14ac:dyDescent="0.4">
      <c r="A142" s="76"/>
      <c r="B142" s="30"/>
      <c r="C142" s="13"/>
      <c r="D142" s="13"/>
      <c r="E142" s="13"/>
      <c r="F142" s="13"/>
      <c r="G142" s="13"/>
      <c r="H142" s="13"/>
      <c r="I142" s="13"/>
      <c r="J142" s="13"/>
      <c r="K142" s="13"/>
      <c r="L142" s="13"/>
      <c r="M142" s="13"/>
      <c r="N142" s="13"/>
      <c r="O142" s="13"/>
      <c r="P142" s="13"/>
      <c r="Q142" s="13"/>
      <c r="R142" s="13"/>
      <c r="S142" s="13"/>
      <c r="T142" s="13"/>
      <c r="U142" s="14"/>
      <c r="V142" s="29">
        <f t="shared" si="11"/>
        <v>0</v>
      </c>
    </row>
    <row r="143" spans="1:22" ht="15" thickBot="1" x14ac:dyDescent="0.4">
      <c r="A143" s="76"/>
      <c r="B143" s="30"/>
      <c r="C143" s="13"/>
      <c r="D143" s="13"/>
      <c r="E143" s="13"/>
      <c r="F143" s="13"/>
      <c r="G143" s="13"/>
      <c r="H143" s="13"/>
      <c r="I143" s="13"/>
      <c r="J143" s="13"/>
      <c r="K143" s="13"/>
      <c r="L143" s="13"/>
      <c r="M143" s="13"/>
      <c r="N143" s="13"/>
      <c r="O143" s="13"/>
      <c r="P143" s="13"/>
      <c r="Q143" s="13"/>
      <c r="R143" s="13"/>
      <c r="S143" s="13"/>
      <c r="T143" s="13"/>
      <c r="U143" s="14"/>
      <c r="V143" s="29">
        <f t="shared" si="11"/>
        <v>0</v>
      </c>
    </row>
    <row r="144" spans="1:22" ht="15" thickBot="1" x14ac:dyDescent="0.4">
      <c r="A144" s="76"/>
      <c r="B144" s="30"/>
      <c r="C144" s="13"/>
      <c r="D144" s="13"/>
      <c r="E144" s="13"/>
      <c r="F144" s="13"/>
      <c r="G144" s="13"/>
      <c r="H144" s="13"/>
      <c r="I144" s="13"/>
      <c r="J144" s="13"/>
      <c r="K144" s="13"/>
      <c r="L144" s="13"/>
      <c r="M144" s="13"/>
      <c r="N144" s="13"/>
      <c r="O144" s="13"/>
      <c r="P144" s="13"/>
      <c r="Q144" s="13"/>
      <c r="R144" s="13"/>
      <c r="S144" s="13"/>
      <c r="T144" s="13"/>
      <c r="U144" s="14"/>
      <c r="V144" s="29">
        <f t="shared" si="11"/>
        <v>0</v>
      </c>
    </row>
    <row r="145" spans="1:22" ht="15" thickBot="1" x14ac:dyDescent="0.4">
      <c r="A145" s="76"/>
      <c r="B145" s="30"/>
      <c r="C145" s="13"/>
      <c r="D145" s="13"/>
      <c r="E145" s="13"/>
      <c r="F145" s="13"/>
      <c r="G145" s="13"/>
      <c r="H145" s="13"/>
      <c r="I145" s="13"/>
      <c r="J145" s="13"/>
      <c r="K145" s="13"/>
      <c r="L145" s="13"/>
      <c r="M145" s="13"/>
      <c r="N145" s="13"/>
      <c r="O145" s="13"/>
      <c r="P145" s="13"/>
      <c r="Q145" s="13"/>
      <c r="R145" s="13"/>
      <c r="S145" s="13"/>
      <c r="T145" s="13"/>
      <c r="U145" s="14"/>
      <c r="V145" s="29">
        <f t="shared" si="11"/>
        <v>0</v>
      </c>
    </row>
    <row r="146" spans="1:22" ht="15" thickBot="1" x14ac:dyDescent="0.4">
      <c r="A146" s="76"/>
      <c r="B146" s="30"/>
      <c r="C146" s="13"/>
      <c r="D146" s="13"/>
      <c r="E146" s="13"/>
      <c r="F146" s="13"/>
      <c r="G146" s="13"/>
      <c r="H146" s="13"/>
      <c r="I146" s="13"/>
      <c r="J146" s="13"/>
      <c r="K146" s="13"/>
      <c r="L146" s="13"/>
      <c r="M146" s="13"/>
      <c r="N146" s="13"/>
      <c r="O146" s="13"/>
      <c r="P146" s="13"/>
      <c r="Q146" s="13"/>
      <c r="R146" s="13"/>
      <c r="S146" s="13"/>
      <c r="T146" s="13"/>
      <c r="U146" s="14"/>
      <c r="V146" s="29">
        <f t="shared" si="11"/>
        <v>0</v>
      </c>
    </row>
    <row r="147" spans="1:22" ht="15" thickBot="1" x14ac:dyDescent="0.4">
      <c r="A147" s="76"/>
      <c r="B147" s="30"/>
      <c r="C147" s="13"/>
      <c r="D147" s="13"/>
      <c r="E147" s="13"/>
      <c r="F147" s="13"/>
      <c r="G147" s="13"/>
      <c r="H147" s="13"/>
      <c r="I147" s="13"/>
      <c r="J147" s="13"/>
      <c r="K147" s="13"/>
      <c r="L147" s="13"/>
      <c r="M147" s="13"/>
      <c r="N147" s="13"/>
      <c r="O147" s="13"/>
      <c r="P147" s="13"/>
      <c r="Q147" s="13"/>
      <c r="R147" s="13"/>
      <c r="S147" s="13"/>
      <c r="T147" s="13"/>
      <c r="U147" s="14"/>
      <c r="V147" s="29">
        <f t="shared" si="11"/>
        <v>0</v>
      </c>
    </row>
    <row r="148" spans="1:22" ht="15" thickBot="1" x14ac:dyDescent="0.4">
      <c r="A148" s="76"/>
      <c r="B148" s="30"/>
      <c r="C148" s="13"/>
      <c r="D148" s="13"/>
      <c r="E148" s="13"/>
      <c r="F148" s="13"/>
      <c r="G148" s="13"/>
      <c r="H148" s="13"/>
      <c r="I148" s="13"/>
      <c r="J148" s="13"/>
      <c r="K148" s="13"/>
      <c r="L148" s="13"/>
      <c r="M148" s="13"/>
      <c r="N148" s="13"/>
      <c r="O148" s="13"/>
      <c r="P148" s="13"/>
      <c r="Q148" s="13"/>
      <c r="R148" s="13"/>
      <c r="S148" s="13"/>
      <c r="T148" s="13"/>
      <c r="U148" s="14"/>
      <c r="V148" s="29">
        <f t="shared" si="11"/>
        <v>0</v>
      </c>
    </row>
    <row r="149" spans="1:22" ht="15" thickBot="1" x14ac:dyDescent="0.4">
      <c r="A149" s="76"/>
      <c r="B149" s="30"/>
      <c r="C149" s="13"/>
      <c r="D149" s="13"/>
      <c r="E149" s="13"/>
      <c r="F149" s="13"/>
      <c r="G149" s="13"/>
      <c r="H149" s="13"/>
      <c r="I149" s="13"/>
      <c r="J149" s="13"/>
      <c r="K149" s="13"/>
      <c r="L149" s="13"/>
      <c r="M149" s="13"/>
      <c r="N149" s="13"/>
      <c r="O149" s="13"/>
      <c r="P149" s="13"/>
      <c r="Q149" s="13"/>
      <c r="R149" s="13"/>
      <c r="S149" s="13"/>
      <c r="T149" s="13"/>
      <c r="U149" s="14"/>
      <c r="V149" s="29">
        <f t="shared" si="11"/>
        <v>0</v>
      </c>
    </row>
    <row r="150" spans="1:22" ht="15" thickBot="1" x14ac:dyDescent="0.4">
      <c r="A150" s="76"/>
      <c r="B150" s="30"/>
      <c r="C150" s="13"/>
      <c r="D150" s="13"/>
      <c r="E150" s="13"/>
      <c r="F150" s="13"/>
      <c r="G150" s="13"/>
      <c r="H150" s="13"/>
      <c r="I150" s="13"/>
      <c r="J150" s="13"/>
      <c r="K150" s="13"/>
      <c r="L150" s="13"/>
      <c r="M150" s="13"/>
      <c r="N150" s="13"/>
      <c r="O150" s="13"/>
      <c r="P150" s="13"/>
      <c r="Q150" s="13"/>
      <c r="R150" s="13"/>
      <c r="S150" s="13"/>
      <c r="T150" s="13"/>
      <c r="U150" s="14"/>
      <c r="V150" s="29">
        <f t="shared" si="11"/>
        <v>0</v>
      </c>
    </row>
    <row r="151" spans="1:22" ht="15" thickBot="1" x14ac:dyDescent="0.4">
      <c r="A151" s="76"/>
      <c r="B151" s="30"/>
      <c r="C151" s="13"/>
      <c r="D151" s="13"/>
      <c r="E151" s="13"/>
      <c r="F151" s="13"/>
      <c r="G151" s="13"/>
      <c r="H151" s="13"/>
      <c r="I151" s="13"/>
      <c r="J151" s="13"/>
      <c r="K151" s="13"/>
      <c r="L151" s="13"/>
      <c r="M151" s="13"/>
      <c r="N151" s="13"/>
      <c r="O151" s="13"/>
      <c r="P151" s="13"/>
      <c r="Q151" s="13"/>
      <c r="R151" s="13"/>
      <c r="S151" s="13"/>
      <c r="T151" s="13"/>
      <c r="U151" s="14"/>
      <c r="V151" s="29">
        <f t="shared" si="11"/>
        <v>0</v>
      </c>
    </row>
    <row r="152" spans="1:22" ht="15" thickBot="1" x14ac:dyDescent="0.4">
      <c r="A152" s="76"/>
      <c r="B152" s="30"/>
      <c r="C152" s="13"/>
      <c r="D152" s="13"/>
      <c r="E152" s="13"/>
      <c r="F152" s="13"/>
      <c r="G152" s="13"/>
      <c r="H152" s="13"/>
      <c r="I152" s="13"/>
      <c r="J152" s="13"/>
      <c r="K152" s="13"/>
      <c r="L152" s="13"/>
      <c r="M152" s="13"/>
      <c r="N152" s="13"/>
      <c r="O152" s="13"/>
      <c r="P152" s="13"/>
      <c r="Q152" s="13"/>
      <c r="R152" s="13"/>
      <c r="S152" s="13"/>
      <c r="T152" s="13"/>
      <c r="U152" s="14"/>
      <c r="V152" s="29">
        <f t="shared" si="11"/>
        <v>0</v>
      </c>
    </row>
    <row r="153" spans="1:22" ht="15" thickBot="1" x14ac:dyDescent="0.4">
      <c r="A153" s="76"/>
      <c r="B153" s="30"/>
      <c r="C153" s="13"/>
      <c r="D153" s="13"/>
      <c r="E153" s="13"/>
      <c r="F153" s="13"/>
      <c r="G153" s="13"/>
      <c r="H153" s="13"/>
      <c r="I153" s="13"/>
      <c r="J153" s="13"/>
      <c r="K153" s="13"/>
      <c r="L153" s="13"/>
      <c r="M153" s="13"/>
      <c r="N153" s="13"/>
      <c r="O153" s="13"/>
      <c r="P153" s="13"/>
      <c r="Q153" s="13"/>
      <c r="R153" s="13"/>
      <c r="S153" s="13"/>
      <c r="T153" s="13"/>
      <c r="U153" s="14"/>
      <c r="V153" s="29">
        <f t="shared" si="11"/>
        <v>0</v>
      </c>
    </row>
    <row r="154" spans="1:22" ht="15" thickBot="1" x14ac:dyDescent="0.4">
      <c r="A154" s="76"/>
      <c r="B154" s="30"/>
      <c r="C154" s="13"/>
      <c r="D154" s="13"/>
      <c r="E154" s="13"/>
      <c r="F154" s="13"/>
      <c r="G154" s="13"/>
      <c r="H154" s="13"/>
      <c r="I154" s="13"/>
      <c r="J154" s="13"/>
      <c r="K154" s="13"/>
      <c r="L154" s="13"/>
      <c r="M154" s="13"/>
      <c r="N154" s="13"/>
      <c r="O154" s="13"/>
      <c r="P154" s="13"/>
      <c r="Q154" s="13"/>
      <c r="R154" s="13"/>
      <c r="S154" s="13"/>
      <c r="T154" s="13"/>
      <c r="U154" s="14"/>
      <c r="V154" s="29">
        <f t="shared" si="11"/>
        <v>0</v>
      </c>
    </row>
    <row r="155" spans="1:22" ht="15" thickBot="1" x14ac:dyDescent="0.4">
      <c r="A155" s="76"/>
      <c r="B155" s="30"/>
      <c r="C155" s="13"/>
      <c r="D155" s="13"/>
      <c r="E155" s="13"/>
      <c r="F155" s="13"/>
      <c r="G155" s="13"/>
      <c r="H155" s="13"/>
      <c r="I155" s="13"/>
      <c r="J155" s="13"/>
      <c r="K155" s="13"/>
      <c r="L155" s="13"/>
      <c r="M155" s="13"/>
      <c r="N155" s="13"/>
      <c r="O155" s="13"/>
      <c r="P155" s="13"/>
      <c r="Q155" s="13"/>
      <c r="R155" s="13"/>
      <c r="S155" s="13"/>
      <c r="T155" s="13"/>
      <c r="U155" s="14"/>
      <c r="V155" s="29">
        <f t="shared" si="11"/>
        <v>0</v>
      </c>
    </row>
    <row r="156" spans="1:22" ht="15" thickBot="1" x14ac:dyDescent="0.4">
      <c r="A156" s="76"/>
      <c r="B156" s="30"/>
      <c r="C156" s="13"/>
      <c r="D156" s="13"/>
      <c r="E156" s="13"/>
      <c r="F156" s="13"/>
      <c r="G156" s="13"/>
      <c r="H156" s="13"/>
      <c r="I156" s="13"/>
      <c r="J156" s="13"/>
      <c r="K156" s="13"/>
      <c r="L156" s="13"/>
      <c r="M156" s="13"/>
      <c r="N156" s="13"/>
      <c r="O156" s="13"/>
      <c r="P156" s="13"/>
      <c r="Q156" s="13"/>
      <c r="R156" s="13"/>
      <c r="S156" s="13"/>
      <c r="T156" s="13"/>
      <c r="U156" s="14"/>
      <c r="V156" s="29">
        <f t="shared" si="11"/>
        <v>0</v>
      </c>
    </row>
    <row r="157" spans="1:22" ht="15" thickBot="1" x14ac:dyDescent="0.4">
      <c r="A157" s="76"/>
      <c r="B157" s="30"/>
      <c r="C157" s="13"/>
      <c r="D157" s="13"/>
      <c r="E157" s="13"/>
      <c r="F157" s="13"/>
      <c r="G157" s="13"/>
      <c r="H157" s="13"/>
      <c r="I157" s="13"/>
      <c r="J157" s="13"/>
      <c r="K157" s="13"/>
      <c r="L157" s="13"/>
      <c r="M157" s="13"/>
      <c r="N157" s="13"/>
      <c r="O157" s="13"/>
      <c r="P157" s="13"/>
      <c r="Q157" s="13"/>
      <c r="R157" s="13"/>
      <c r="S157" s="13"/>
      <c r="T157" s="13"/>
      <c r="U157" s="14"/>
      <c r="V157" s="29">
        <f t="shared" si="11"/>
        <v>0</v>
      </c>
    </row>
    <row r="158" spans="1:22" ht="15" thickBot="1" x14ac:dyDescent="0.4">
      <c r="A158" s="76"/>
      <c r="B158" s="30"/>
      <c r="C158" s="13"/>
      <c r="D158" s="13"/>
      <c r="E158" s="13"/>
      <c r="F158" s="13"/>
      <c r="G158" s="13"/>
      <c r="H158" s="13"/>
      <c r="I158" s="13"/>
      <c r="J158" s="13"/>
      <c r="K158" s="13"/>
      <c r="L158" s="13"/>
      <c r="M158" s="13"/>
      <c r="N158" s="13"/>
      <c r="O158" s="13"/>
      <c r="P158" s="13"/>
      <c r="Q158" s="13"/>
      <c r="R158" s="13"/>
      <c r="S158" s="13"/>
      <c r="T158" s="13"/>
      <c r="U158" s="14"/>
      <c r="V158" s="29">
        <f t="shared" si="11"/>
        <v>0</v>
      </c>
    </row>
    <row r="159" spans="1:22" ht="15" thickBot="1" x14ac:dyDescent="0.4">
      <c r="A159" s="76"/>
      <c r="B159" s="30"/>
      <c r="C159" s="13"/>
      <c r="D159" s="13"/>
      <c r="E159" s="13"/>
      <c r="F159" s="13"/>
      <c r="G159" s="13"/>
      <c r="H159" s="13"/>
      <c r="I159" s="13"/>
      <c r="J159" s="13"/>
      <c r="K159" s="13"/>
      <c r="L159" s="13"/>
      <c r="M159" s="13"/>
      <c r="N159" s="13"/>
      <c r="O159" s="13"/>
      <c r="P159" s="13"/>
      <c r="Q159" s="13"/>
      <c r="R159" s="13"/>
      <c r="S159" s="13"/>
      <c r="T159" s="13"/>
      <c r="U159" s="14"/>
      <c r="V159" s="29">
        <f t="shared" si="11"/>
        <v>0</v>
      </c>
    </row>
    <row r="160" spans="1:22" ht="15" thickBot="1" x14ac:dyDescent="0.4">
      <c r="A160" s="76"/>
      <c r="B160" s="30"/>
      <c r="C160" s="13"/>
      <c r="D160" s="13"/>
      <c r="E160" s="13"/>
      <c r="F160" s="13"/>
      <c r="G160" s="13"/>
      <c r="H160" s="13"/>
      <c r="I160" s="13"/>
      <c r="J160" s="13"/>
      <c r="K160" s="13"/>
      <c r="L160" s="13"/>
      <c r="M160" s="13"/>
      <c r="N160" s="13"/>
      <c r="O160" s="13"/>
      <c r="P160" s="13"/>
      <c r="Q160" s="13"/>
      <c r="R160" s="13"/>
      <c r="S160" s="13"/>
      <c r="T160" s="13"/>
      <c r="U160" s="14"/>
      <c r="V160" s="29">
        <f t="shared" si="11"/>
        <v>0</v>
      </c>
    </row>
    <row r="161" spans="1:22" ht="15" thickBot="1" x14ac:dyDescent="0.4">
      <c r="A161" s="76"/>
      <c r="B161" s="30"/>
      <c r="C161" s="13"/>
      <c r="D161" s="13"/>
      <c r="E161" s="13"/>
      <c r="F161" s="13"/>
      <c r="G161" s="13"/>
      <c r="H161" s="13"/>
      <c r="I161" s="13"/>
      <c r="J161" s="13"/>
      <c r="K161" s="13"/>
      <c r="L161" s="13"/>
      <c r="M161" s="13"/>
      <c r="N161" s="13"/>
      <c r="O161" s="13"/>
      <c r="P161" s="13"/>
      <c r="Q161" s="13"/>
      <c r="R161" s="13"/>
      <c r="S161" s="13"/>
      <c r="T161" s="13"/>
      <c r="U161" s="14"/>
      <c r="V161" s="29">
        <f t="shared" si="11"/>
        <v>0</v>
      </c>
    </row>
    <row r="162" spans="1:22" ht="15" thickBot="1" x14ac:dyDescent="0.4">
      <c r="A162" s="76"/>
      <c r="B162" s="30"/>
      <c r="C162" s="13"/>
      <c r="D162" s="13"/>
      <c r="E162" s="13"/>
      <c r="F162" s="13"/>
      <c r="G162" s="13"/>
      <c r="H162" s="13"/>
      <c r="I162" s="13"/>
      <c r="J162" s="13"/>
      <c r="K162" s="13"/>
      <c r="L162" s="13"/>
      <c r="M162" s="13"/>
      <c r="N162" s="13"/>
      <c r="O162" s="13"/>
      <c r="P162" s="13"/>
      <c r="Q162" s="13"/>
      <c r="R162" s="13"/>
      <c r="S162" s="13"/>
      <c r="T162" s="13"/>
      <c r="U162" s="14"/>
      <c r="V162" s="29">
        <f t="shared" si="11"/>
        <v>0</v>
      </c>
    </row>
    <row r="163" spans="1:22" ht="15" thickBot="1" x14ac:dyDescent="0.4">
      <c r="A163" s="76"/>
      <c r="B163" s="30"/>
      <c r="C163" s="13"/>
      <c r="D163" s="13"/>
      <c r="E163" s="13"/>
      <c r="F163" s="13"/>
      <c r="G163" s="13"/>
      <c r="H163" s="13"/>
      <c r="I163" s="13"/>
      <c r="J163" s="13"/>
      <c r="K163" s="13"/>
      <c r="L163" s="13"/>
      <c r="M163" s="13"/>
      <c r="N163" s="13"/>
      <c r="O163" s="13"/>
      <c r="P163" s="13"/>
      <c r="Q163" s="13"/>
      <c r="R163" s="13"/>
      <c r="S163" s="13"/>
      <c r="T163" s="13"/>
      <c r="U163" s="14"/>
      <c r="V163" s="29">
        <f t="shared" si="11"/>
        <v>0</v>
      </c>
    </row>
    <row r="164" spans="1:22" ht="15" thickBot="1" x14ac:dyDescent="0.4">
      <c r="A164" s="76"/>
      <c r="B164" s="30"/>
      <c r="C164" s="13"/>
      <c r="D164" s="13"/>
      <c r="E164" s="13"/>
      <c r="F164" s="13"/>
      <c r="G164" s="13"/>
      <c r="H164" s="13"/>
      <c r="I164" s="13"/>
      <c r="J164" s="13"/>
      <c r="K164" s="13"/>
      <c r="L164" s="13"/>
      <c r="M164" s="13"/>
      <c r="N164" s="13"/>
      <c r="O164" s="13"/>
      <c r="P164" s="13"/>
      <c r="Q164" s="13"/>
      <c r="R164" s="13"/>
      <c r="S164" s="13"/>
      <c r="T164" s="13"/>
      <c r="U164" s="14"/>
      <c r="V164" s="29">
        <f t="shared" si="11"/>
        <v>0</v>
      </c>
    </row>
    <row r="165" spans="1:22" ht="15" thickBot="1" x14ac:dyDescent="0.4">
      <c r="A165" s="76"/>
      <c r="B165" s="30"/>
      <c r="C165" s="13"/>
      <c r="D165" s="13"/>
      <c r="E165" s="13"/>
      <c r="F165" s="13"/>
      <c r="G165" s="13"/>
      <c r="H165" s="13"/>
      <c r="I165" s="13"/>
      <c r="J165" s="13"/>
      <c r="K165" s="13"/>
      <c r="L165" s="13"/>
      <c r="M165" s="13"/>
      <c r="N165" s="13"/>
      <c r="O165" s="13"/>
      <c r="P165" s="13"/>
      <c r="Q165" s="13"/>
      <c r="R165" s="13"/>
      <c r="S165" s="13"/>
      <c r="T165" s="13"/>
      <c r="U165" s="14"/>
      <c r="V165" s="29">
        <f t="shared" si="11"/>
        <v>0</v>
      </c>
    </row>
    <row r="166" spans="1:22" ht="15" thickBot="1" x14ac:dyDescent="0.4">
      <c r="A166" s="76"/>
      <c r="B166" s="30"/>
      <c r="C166" s="13"/>
      <c r="D166" s="13"/>
      <c r="E166" s="13"/>
      <c r="F166" s="13"/>
      <c r="G166" s="13"/>
      <c r="H166" s="13"/>
      <c r="I166" s="13"/>
      <c r="J166" s="13"/>
      <c r="K166" s="13"/>
      <c r="L166" s="13"/>
      <c r="M166" s="13"/>
      <c r="N166" s="13"/>
      <c r="O166" s="13"/>
      <c r="P166" s="13"/>
      <c r="Q166" s="13"/>
      <c r="R166" s="13"/>
      <c r="S166" s="13"/>
      <c r="T166" s="13"/>
      <c r="U166" s="14"/>
      <c r="V166" s="29">
        <f t="shared" si="11"/>
        <v>0</v>
      </c>
    </row>
    <row r="167" spans="1:22" ht="15" thickBot="1" x14ac:dyDescent="0.4">
      <c r="A167" s="76"/>
      <c r="B167" s="30"/>
      <c r="C167" s="13"/>
      <c r="D167" s="13"/>
      <c r="E167" s="13"/>
      <c r="F167" s="13"/>
      <c r="G167" s="13"/>
      <c r="H167" s="13"/>
      <c r="I167" s="13"/>
      <c r="J167" s="13"/>
      <c r="K167" s="13"/>
      <c r="L167" s="13"/>
      <c r="M167" s="13"/>
      <c r="N167" s="13"/>
      <c r="O167" s="13"/>
      <c r="P167" s="13"/>
      <c r="Q167" s="13"/>
      <c r="R167" s="13"/>
      <c r="S167" s="13"/>
      <c r="T167" s="13"/>
      <c r="U167" s="14"/>
      <c r="V167" s="29">
        <f t="shared" si="11"/>
        <v>0</v>
      </c>
    </row>
    <row r="168" spans="1:22" ht="15" thickBot="1" x14ac:dyDescent="0.4">
      <c r="A168" s="76"/>
      <c r="B168" s="30"/>
      <c r="C168" s="13"/>
      <c r="D168" s="13"/>
      <c r="E168" s="13"/>
      <c r="F168" s="13"/>
      <c r="G168" s="13"/>
      <c r="H168" s="13"/>
      <c r="I168" s="13"/>
      <c r="J168" s="13"/>
      <c r="K168" s="13"/>
      <c r="L168" s="13"/>
      <c r="M168" s="13"/>
      <c r="N168" s="13"/>
      <c r="O168" s="13"/>
      <c r="P168" s="13"/>
      <c r="Q168" s="13"/>
      <c r="R168" s="13"/>
      <c r="S168" s="13"/>
      <c r="T168" s="13"/>
      <c r="U168" s="14"/>
      <c r="V168" s="29">
        <f t="shared" si="11"/>
        <v>0</v>
      </c>
    </row>
    <row r="169" spans="1:22" ht="15" thickBot="1" x14ac:dyDescent="0.4">
      <c r="A169" s="76"/>
      <c r="B169" s="30"/>
      <c r="C169" s="13"/>
      <c r="D169" s="13"/>
      <c r="E169" s="13"/>
      <c r="F169" s="13"/>
      <c r="G169" s="13"/>
      <c r="H169" s="13"/>
      <c r="I169" s="13"/>
      <c r="J169" s="13"/>
      <c r="K169" s="13"/>
      <c r="L169" s="13"/>
      <c r="M169" s="13"/>
      <c r="N169" s="13"/>
      <c r="O169" s="13"/>
      <c r="P169" s="13"/>
      <c r="Q169" s="13"/>
      <c r="R169" s="13"/>
      <c r="S169" s="13"/>
      <c r="T169" s="13"/>
      <c r="U169" s="14"/>
      <c r="V169" s="29">
        <f t="shared" si="11"/>
        <v>0</v>
      </c>
    </row>
    <row r="170" spans="1:22" ht="15" thickBot="1" x14ac:dyDescent="0.4">
      <c r="A170" s="76"/>
      <c r="B170" s="30"/>
      <c r="C170" s="13"/>
      <c r="D170" s="13"/>
      <c r="E170" s="13"/>
      <c r="F170" s="13"/>
      <c r="G170" s="13"/>
      <c r="H170" s="13"/>
      <c r="I170" s="13"/>
      <c r="J170" s="13"/>
      <c r="K170" s="13"/>
      <c r="L170" s="13"/>
      <c r="M170" s="13"/>
      <c r="N170" s="13"/>
      <c r="O170" s="13"/>
      <c r="P170" s="13"/>
      <c r="Q170" s="13"/>
      <c r="R170" s="13"/>
      <c r="S170" s="13"/>
      <c r="T170" s="13"/>
      <c r="U170" s="14"/>
      <c r="V170" s="29">
        <f t="shared" si="11"/>
        <v>0</v>
      </c>
    </row>
    <row r="171" spans="1:22" ht="15" thickBot="1" x14ac:dyDescent="0.4">
      <c r="A171" s="76"/>
      <c r="B171" s="30"/>
      <c r="C171" s="13"/>
      <c r="D171" s="13"/>
      <c r="E171" s="13"/>
      <c r="F171" s="13"/>
      <c r="G171" s="13"/>
      <c r="H171" s="13"/>
      <c r="I171" s="13"/>
      <c r="J171" s="13"/>
      <c r="K171" s="13"/>
      <c r="L171" s="13"/>
      <c r="M171" s="13"/>
      <c r="N171" s="13"/>
      <c r="O171" s="13"/>
      <c r="P171" s="13"/>
      <c r="Q171" s="13"/>
      <c r="R171" s="13"/>
      <c r="S171" s="13"/>
      <c r="T171" s="13"/>
      <c r="U171" s="14"/>
      <c r="V171" s="29">
        <f t="shared" si="11"/>
        <v>0</v>
      </c>
    </row>
    <row r="172" spans="1:22" ht="15" thickBot="1" x14ac:dyDescent="0.4">
      <c r="A172" s="76"/>
      <c r="B172" s="30"/>
      <c r="C172" s="13"/>
      <c r="D172" s="13"/>
      <c r="E172" s="13"/>
      <c r="F172" s="13"/>
      <c r="G172" s="13"/>
      <c r="H172" s="13"/>
      <c r="I172" s="13"/>
      <c r="J172" s="13"/>
      <c r="K172" s="13"/>
      <c r="L172" s="13"/>
      <c r="M172" s="13"/>
      <c r="N172" s="13"/>
      <c r="O172" s="13"/>
      <c r="P172" s="13"/>
      <c r="Q172" s="13"/>
      <c r="R172" s="13"/>
      <c r="S172" s="13"/>
      <c r="T172" s="13"/>
      <c r="U172" s="14"/>
      <c r="V172" s="29">
        <f t="shared" si="11"/>
        <v>0</v>
      </c>
    </row>
    <row r="173" spans="1:22" ht="15" thickBot="1" x14ac:dyDescent="0.4">
      <c r="A173" s="76"/>
      <c r="B173" s="30"/>
      <c r="C173" s="13"/>
      <c r="D173" s="13"/>
      <c r="E173" s="13"/>
      <c r="F173" s="13"/>
      <c r="G173" s="13"/>
      <c r="H173" s="13"/>
      <c r="I173" s="13"/>
      <c r="J173" s="13"/>
      <c r="K173" s="13"/>
      <c r="L173" s="13"/>
      <c r="M173" s="13"/>
      <c r="N173" s="13"/>
      <c r="O173" s="13"/>
      <c r="P173" s="13"/>
      <c r="Q173" s="13"/>
      <c r="R173" s="13"/>
      <c r="S173" s="13"/>
      <c r="T173" s="13"/>
      <c r="U173" s="14"/>
      <c r="V173" s="29">
        <f t="shared" si="11"/>
        <v>0</v>
      </c>
    </row>
    <row r="174" spans="1:22" ht="15" thickBot="1" x14ac:dyDescent="0.4">
      <c r="A174" s="76"/>
      <c r="B174" s="30"/>
      <c r="C174" s="13"/>
      <c r="D174" s="13"/>
      <c r="E174" s="13"/>
      <c r="F174" s="13"/>
      <c r="G174" s="13"/>
      <c r="H174" s="13"/>
      <c r="I174" s="13"/>
      <c r="J174" s="13"/>
      <c r="K174" s="13"/>
      <c r="L174" s="13"/>
      <c r="M174" s="13"/>
      <c r="N174" s="13"/>
      <c r="O174" s="13"/>
      <c r="P174" s="13"/>
      <c r="Q174" s="13"/>
      <c r="R174" s="13"/>
      <c r="S174" s="13"/>
      <c r="T174" s="13"/>
      <c r="U174" s="14"/>
      <c r="V174" s="29">
        <f t="shared" si="11"/>
        <v>0</v>
      </c>
    </row>
    <row r="175" spans="1:22" ht="15" thickBot="1" x14ac:dyDescent="0.4">
      <c r="A175" s="76"/>
      <c r="B175" s="30"/>
      <c r="C175" s="13"/>
      <c r="D175" s="13"/>
      <c r="E175" s="13"/>
      <c r="F175" s="13"/>
      <c r="G175" s="13"/>
      <c r="H175" s="13"/>
      <c r="I175" s="13"/>
      <c r="J175" s="13"/>
      <c r="K175" s="13"/>
      <c r="L175" s="13"/>
      <c r="M175" s="13"/>
      <c r="N175" s="13"/>
      <c r="O175" s="13"/>
      <c r="P175" s="13"/>
      <c r="Q175" s="13"/>
      <c r="R175" s="13"/>
      <c r="S175" s="13"/>
      <c r="T175" s="13"/>
      <c r="U175" s="14"/>
      <c r="V175" s="29">
        <f t="shared" si="11"/>
        <v>0</v>
      </c>
    </row>
    <row r="176" spans="1:22" ht="15" thickBot="1" x14ac:dyDescent="0.4">
      <c r="A176" s="76"/>
      <c r="B176" s="30"/>
      <c r="C176" s="13"/>
      <c r="D176" s="13"/>
      <c r="E176" s="13"/>
      <c r="F176" s="13"/>
      <c r="G176" s="13"/>
      <c r="H176" s="13"/>
      <c r="I176" s="13"/>
      <c r="J176" s="13"/>
      <c r="K176" s="13"/>
      <c r="L176" s="13"/>
      <c r="M176" s="13"/>
      <c r="N176" s="13"/>
      <c r="O176" s="13"/>
      <c r="P176" s="13"/>
      <c r="Q176" s="13"/>
      <c r="R176" s="13"/>
      <c r="S176" s="13"/>
      <c r="T176" s="13"/>
      <c r="U176" s="14"/>
      <c r="V176" s="29">
        <f t="shared" si="11"/>
        <v>0</v>
      </c>
    </row>
    <row r="177" spans="1:22" ht="15" thickBot="1" x14ac:dyDescent="0.4">
      <c r="A177" s="76"/>
      <c r="B177" s="30"/>
      <c r="C177" s="13"/>
      <c r="D177" s="13"/>
      <c r="E177" s="13"/>
      <c r="F177" s="13"/>
      <c r="G177" s="13"/>
      <c r="H177" s="13"/>
      <c r="I177" s="13"/>
      <c r="J177" s="13"/>
      <c r="K177" s="13"/>
      <c r="L177" s="13"/>
      <c r="M177" s="13"/>
      <c r="N177" s="13"/>
      <c r="O177" s="13"/>
      <c r="P177" s="13"/>
      <c r="Q177" s="13"/>
      <c r="R177" s="13"/>
      <c r="S177" s="13"/>
      <c r="T177" s="13"/>
      <c r="U177" s="14"/>
      <c r="V177" s="29">
        <f t="shared" si="11"/>
        <v>0</v>
      </c>
    </row>
    <row r="178" spans="1:22" ht="15" thickBot="1" x14ac:dyDescent="0.4">
      <c r="A178" s="76"/>
      <c r="B178" s="30"/>
      <c r="C178" s="13"/>
      <c r="D178" s="13"/>
      <c r="E178" s="13"/>
      <c r="F178" s="13"/>
      <c r="G178" s="13"/>
      <c r="H178" s="13"/>
      <c r="I178" s="13"/>
      <c r="J178" s="13"/>
      <c r="K178" s="13"/>
      <c r="L178" s="13"/>
      <c r="M178" s="13"/>
      <c r="N178" s="13"/>
      <c r="O178" s="13"/>
      <c r="P178" s="13"/>
      <c r="Q178" s="13"/>
      <c r="R178" s="13"/>
      <c r="S178" s="13"/>
      <c r="T178" s="13"/>
      <c r="U178" s="14"/>
      <c r="V178" s="29">
        <f t="shared" si="11"/>
        <v>0</v>
      </c>
    </row>
    <row r="179" spans="1:22" ht="15" thickBot="1" x14ac:dyDescent="0.4">
      <c r="A179" s="76"/>
      <c r="B179" s="30"/>
      <c r="C179" s="13"/>
      <c r="D179" s="13"/>
      <c r="E179" s="13"/>
      <c r="F179" s="13"/>
      <c r="G179" s="13"/>
      <c r="H179" s="13"/>
      <c r="I179" s="13"/>
      <c r="J179" s="13"/>
      <c r="K179" s="13"/>
      <c r="L179" s="13"/>
      <c r="M179" s="13"/>
      <c r="N179" s="13"/>
      <c r="O179" s="13"/>
      <c r="P179" s="13"/>
      <c r="Q179" s="13"/>
      <c r="R179" s="13"/>
      <c r="S179" s="13"/>
      <c r="T179" s="13"/>
      <c r="U179" s="14"/>
      <c r="V179" s="29">
        <f t="shared" si="11"/>
        <v>0</v>
      </c>
    </row>
    <row r="180" spans="1:22" ht="15" thickBot="1" x14ac:dyDescent="0.4">
      <c r="A180" s="76"/>
      <c r="B180" s="30"/>
      <c r="C180" s="13"/>
      <c r="D180" s="13"/>
      <c r="E180" s="13"/>
      <c r="F180" s="13"/>
      <c r="G180" s="13"/>
      <c r="H180" s="13"/>
      <c r="I180" s="13"/>
      <c r="J180" s="13"/>
      <c r="K180" s="13"/>
      <c r="L180" s="13"/>
      <c r="M180" s="13"/>
      <c r="N180" s="13"/>
      <c r="O180" s="13"/>
      <c r="P180" s="13"/>
      <c r="Q180" s="13"/>
      <c r="R180" s="13"/>
      <c r="S180" s="13"/>
      <c r="T180" s="13"/>
      <c r="U180" s="14"/>
      <c r="V180" s="29">
        <f t="shared" si="11"/>
        <v>0</v>
      </c>
    </row>
    <row r="181" spans="1:22" ht="15" thickBot="1" x14ac:dyDescent="0.4">
      <c r="A181" s="76"/>
      <c r="B181" s="30"/>
      <c r="C181" s="13"/>
      <c r="D181" s="13"/>
      <c r="E181" s="13"/>
      <c r="F181" s="13"/>
      <c r="G181" s="13"/>
      <c r="H181" s="13"/>
      <c r="I181" s="13"/>
      <c r="J181" s="13"/>
      <c r="K181" s="13"/>
      <c r="L181" s="13"/>
      <c r="M181" s="13"/>
      <c r="N181" s="13"/>
      <c r="O181" s="13"/>
      <c r="P181" s="13"/>
      <c r="Q181" s="13"/>
      <c r="R181" s="13"/>
      <c r="S181" s="13"/>
      <c r="T181" s="13"/>
      <c r="U181" s="14"/>
      <c r="V181" s="29">
        <f t="shared" si="11"/>
        <v>0</v>
      </c>
    </row>
    <row r="182" spans="1:22" ht="15" thickBot="1" x14ac:dyDescent="0.4">
      <c r="A182" s="76"/>
      <c r="B182" s="30"/>
      <c r="C182" s="13"/>
      <c r="D182" s="13"/>
      <c r="E182" s="13"/>
      <c r="F182" s="13"/>
      <c r="G182" s="13"/>
      <c r="H182" s="13"/>
      <c r="I182" s="13"/>
      <c r="J182" s="13"/>
      <c r="K182" s="13"/>
      <c r="L182" s="13"/>
      <c r="M182" s="13"/>
      <c r="N182" s="13"/>
      <c r="O182" s="13"/>
      <c r="P182" s="13"/>
      <c r="Q182" s="13"/>
      <c r="R182" s="13"/>
      <c r="S182" s="13"/>
      <c r="T182" s="13"/>
      <c r="U182" s="14"/>
      <c r="V182" s="29">
        <f t="shared" si="11"/>
        <v>0</v>
      </c>
    </row>
    <row r="183" spans="1:22" ht="15" thickBot="1" x14ac:dyDescent="0.4">
      <c r="A183" s="76"/>
      <c r="B183" s="30"/>
      <c r="C183" s="13"/>
      <c r="D183" s="13"/>
      <c r="E183" s="13"/>
      <c r="F183" s="13"/>
      <c r="G183" s="13"/>
      <c r="H183" s="13"/>
      <c r="I183" s="13"/>
      <c r="J183" s="13"/>
      <c r="K183" s="13"/>
      <c r="L183" s="13"/>
      <c r="M183" s="13"/>
      <c r="N183" s="13"/>
      <c r="O183" s="13"/>
      <c r="P183" s="13"/>
      <c r="Q183" s="13"/>
      <c r="R183" s="13"/>
      <c r="S183" s="13"/>
      <c r="T183" s="13"/>
      <c r="U183" s="14"/>
      <c r="V183" s="29">
        <f t="shared" si="11"/>
        <v>0</v>
      </c>
    </row>
    <row r="184" spans="1:22" ht="15" thickBot="1" x14ac:dyDescent="0.4">
      <c r="A184" s="76"/>
      <c r="B184" s="30"/>
      <c r="C184" s="13"/>
      <c r="D184" s="13"/>
      <c r="E184" s="13"/>
      <c r="F184" s="13"/>
      <c r="G184" s="13"/>
      <c r="H184" s="13"/>
      <c r="I184" s="13"/>
      <c r="J184" s="13"/>
      <c r="K184" s="13"/>
      <c r="L184" s="13"/>
      <c r="M184" s="13"/>
      <c r="N184" s="13"/>
      <c r="O184" s="13"/>
      <c r="P184" s="13"/>
      <c r="Q184" s="13"/>
      <c r="R184" s="13"/>
      <c r="S184" s="13"/>
      <c r="T184" s="13"/>
      <c r="U184" s="14"/>
      <c r="V184" s="29">
        <f t="shared" si="11"/>
        <v>0</v>
      </c>
    </row>
    <row r="185" spans="1:22" ht="15" thickBot="1" x14ac:dyDescent="0.4">
      <c r="A185" s="76"/>
      <c r="B185" s="30"/>
      <c r="C185" s="13"/>
      <c r="D185" s="13"/>
      <c r="E185" s="13"/>
      <c r="F185" s="13"/>
      <c r="G185" s="13"/>
      <c r="H185" s="13"/>
      <c r="I185" s="13"/>
      <c r="J185" s="13"/>
      <c r="K185" s="13"/>
      <c r="L185" s="13"/>
      <c r="M185" s="13"/>
      <c r="N185" s="13"/>
      <c r="O185" s="13"/>
      <c r="P185" s="13"/>
      <c r="Q185" s="13"/>
      <c r="R185" s="13"/>
      <c r="S185" s="13"/>
      <c r="T185" s="13"/>
      <c r="U185" s="14"/>
      <c r="V185" s="29">
        <f t="shared" si="11"/>
        <v>0</v>
      </c>
    </row>
    <row r="186" spans="1:22" ht="15" thickBot="1" x14ac:dyDescent="0.4">
      <c r="A186" s="76"/>
      <c r="B186" s="30"/>
      <c r="C186" s="13"/>
      <c r="D186" s="13"/>
      <c r="E186" s="13"/>
      <c r="F186" s="13"/>
      <c r="G186" s="13"/>
      <c r="H186" s="13"/>
      <c r="I186" s="13"/>
      <c r="J186" s="13"/>
      <c r="K186" s="13"/>
      <c r="L186" s="13"/>
      <c r="M186" s="13"/>
      <c r="N186" s="13"/>
      <c r="O186" s="13"/>
      <c r="P186" s="13"/>
      <c r="Q186" s="13"/>
      <c r="R186" s="13"/>
      <c r="S186" s="13"/>
      <c r="T186" s="13"/>
      <c r="U186" s="14"/>
      <c r="V186" s="29">
        <f t="shared" si="11"/>
        <v>0</v>
      </c>
    </row>
    <row r="187" spans="1:22" ht="15" thickBot="1" x14ac:dyDescent="0.4">
      <c r="A187" s="76"/>
      <c r="B187" s="30"/>
      <c r="C187" s="13"/>
      <c r="D187" s="13"/>
      <c r="E187" s="13"/>
      <c r="F187" s="13"/>
      <c r="G187" s="13"/>
      <c r="H187" s="13"/>
      <c r="I187" s="13"/>
      <c r="J187" s="13"/>
      <c r="K187" s="13"/>
      <c r="L187" s="13"/>
      <c r="M187" s="13"/>
      <c r="N187" s="13"/>
      <c r="O187" s="13"/>
      <c r="P187" s="13"/>
      <c r="Q187" s="13"/>
      <c r="R187" s="13"/>
      <c r="S187" s="13"/>
      <c r="T187" s="13"/>
      <c r="U187" s="14"/>
      <c r="V187" s="29">
        <f t="shared" si="11"/>
        <v>0</v>
      </c>
    </row>
    <row r="188" spans="1:22" ht="15" thickBot="1" x14ac:dyDescent="0.4">
      <c r="A188" s="76"/>
      <c r="B188" s="30"/>
      <c r="C188" s="13"/>
      <c r="D188" s="13"/>
      <c r="E188" s="13"/>
      <c r="F188" s="13"/>
      <c r="G188" s="13"/>
      <c r="H188" s="13"/>
      <c r="I188" s="13"/>
      <c r="J188" s="13"/>
      <c r="K188" s="13"/>
      <c r="L188" s="13"/>
      <c r="M188" s="13"/>
      <c r="N188" s="13"/>
      <c r="O188" s="13"/>
      <c r="P188" s="13"/>
      <c r="Q188" s="13"/>
      <c r="R188" s="13"/>
      <c r="S188" s="13"/>
      <c r="T188" s="13"/>
      <c r="U188" s="14"/>
      <c r="V188" s="29">
        <f t="shared" si="11"/>
        <v>0</v>
      </c>
    </row>
    <row r="189" spans="1:22" ht="15" thickBot="1" x14ac:dyDescent="0.4">
      <c r="A189" s="76"/>
      <c r="B189" s="30"/>
      <c r="C189" s="13"/>
      <c r="D189" s="13"/>
      <c r="E189" s="13"/>
      <c r="F189" s="13"/>
      <c r="G189" s="13"/>
      <c r="H189" s="13"/>
      <c r="I189" s="13"/>
      <c r="J189" s="13"/>
      <c r="K189" s="13"/>
      <c r="L189" s="13"/>
      <c r="M189" s="13"/>
      <c r="N189" s="13"/>
      <c r="O189" s="13"/>
      <c r="P189" s="13"/>
      <c r="Q189" s="13"/>
      <c r="R189" s="13"/>
      <c r="S189" s="13"/>
      <c r="T189" s="13"/>
      <c r="U189" s="14"/>
      <c r="V189" s="29">
        <f t="shared" si="11"/>
        <v>0</v>
      </c>
    </row>
    <row r="190" spans="1:22" ht="15" thickBot="1" x14ac:dyDescent="0.4">
      <c r="A190" s="76"/>
      <c r="B190" s="30"/>
      <c r="C190" s="13"/>
      <c r="D190" s="13"/>
      <c r="E190" s="13"/>
      <c r="F190" s="13"/>
      <c r="G190" s="13"/>
      <c r="H190" s="13"/>
      <c r="I190" s="13"/>
      <c r="J190" s="13"/>
      <c r="K190" s="13"/>
      <c r="L190" s="13"/>
      <c r="M190" s="13"/>
      <c r="N190" s="13"/>
      <c r="O190" s="13"/>
      <c r="P190" s="13"/>
      <c r="Q190" s="13"/>
      <c r="R190" s="13"/>
      <c r="S190" s="13"/>
      <c r="T190" s="13"/>
      <c r="U190" s="14"/>
      <c r="V190" s="29">
        <f t="shared" si="11"/>
        <v>0</v>
      </c>
    </row>
    <row r="191" spans="1:22" ht="15" thickBot="1" x14ac:dyDescent="0.4">
      <c r="A191" s="76"/>
      <c r="B191" s="30"/>
      <c r="C191" s="13"/>
      <c r="D191" s="13"/>
      <c r="E191" s="13"/>
      <c r="F191" s="13"/>
      <c r="G191" s="13"/>
      <c r="H191" s="13"/>
      <c r="I191" s="13"/>
      <c r="J191" s="13"/>
      <c r="K191" s="13"/>
      <c r="L191" s="13"/>
      <c r="M191" s="13"/>
      <c r="N191" s="13"/>
      <c r="O191" s="13"/>
      <c r="P191" s="13"/>
      <c r="Q191" s="13"/>
      <c r="R191" s="13"/>
      <c r="S191" s="13"/>
      <c r="T191" s="13"/>
      <c r="U191" s="14"/>
      <c r="V191" s="29">
        <f t="shared" si="11"/>
        <v>0</v>
      </c>
    </row>
    <row r="192" spans="1:22" ht="15" thickBot="1" x14ac:dyDescent="0.4">
      <c r="A192" s="76"/>
      <c r="B192" s="30"/>
      <c r="C192" s="13"/>
      <c r="D192" s="13"/>
      <c r="E192" s="13"/>
      <c r="F192" s="13"/>
      <c r="G192" s="13"/>
      <c r="H192" s="13"/>
      <c r="I192" s="13"/>
      <c r="J192" s="13"/>
      <c r="K192" s="13"/>
      <c r="L192" s="13"/>
      <c r="M192" s="13"/>
      <c r="N192" s="13"/>
      <c r="O192" s="13"/>
      <c r="P192" s="13"/>
      <c r="Q192" s="13"/>
      <c r="R192" s="13"/>
      <c r="S192" s="13"/>
      <c r="T192" s="13"/>
      <c r="U192" s="14"/>
      <c r="V192" s="29">
        <f t="shared" si="11"/>
        <v>0</v>
      </c>
    </row>
    <row r="193" spans="1:22" ht="15" thickBot="1" x14ac:dyDescent="0.4">
      <c r="A193" s="76"/>
      <c r="B193" s="30"/>
      <c r="C193" s="13"/>
      <c r="D193" s="13"/>
      <c r="E193" s="13"/>
      <c r="F193" s="13"/>
      <c r="G193" s="13"/>
      <c r="H193" s="13"/>
      <c r="I193" s="13"/>
      <c r="J193" s="13"/>
      <c r="K193" s="13"/>
      <c r="L193" s="13"/>
      <c r="M193" s="13"/>
      <c r="N193" s="13"/>
      <c r="O193" s="13"/>
      <c r="P193" s="13"/>
      <c r="Q193" s="13"/>
      <c r="R193" s="13"/>
      <c r="S193" s="13"/>
      <c r="T193" s="13"/>
      <c r="U193" s="14"/>
      <c r="V193" s="29">
        <f t="shared" si="11"/>
        <v>0</v>
      </c>
    </row>
    <row r="194" spans="1:22" ht="15" thickBot="1" x14ac:dyDescent="0.4">
      <c r="A194" s="76"/>
      <c r="B194" s="30"/>
      <c r="C194" s="13"/>
      <c r="D194" s="13"/>
      <c r="E194" s="13"/>
      <c r="F194" s="13"/>
      <c r="G194" s="13"/>
      <c r="H194" s="13"/>
      <c r="I194" s="13"/>
      <c r="J194" s="13"/>
      <c r="K194" s="13"/>
      <c r="L194" s="13"/>
      <c r="M194" s="13"/>
      <c r="N194" s="13"/>
      <c r="O194" s="13"/>
      <c r="P194" s="13"/>
      <c r="Q194" s="13"/>
      <c r="R194" s="13"/>
      <c r="S194" s="13"/>
      <c r="T194" s="13"/>
      <c r="U194" s="14"/>
      <c r="V194" s="29">
        <f t="shared" si="11"/>
        <v>0</v>
      </c>
    </row>
    <row r="195" spans="1:22" ht="15" thickBot="1" x14ac:dyDescent="0.4">
      <c r="A195" s="76"/>
      <c r="B195" s="30"/>
      <c r="C195" s="13"/>
      <c r="D195" s="13"/>
      <c r="E195" s="13"/>
      <c r="F195" s="13"/>
      <c r="G195" s="13"/>
      <c r="H195" s="13"/>
      <c r="I195" s="13"/>
      <c r="J195" s="13"/>
      <c r="K195" s="13"/>
      <c r="L195" s="13"/>
      <c r="M195" s="13"/>
      <c r="N195" s="13"/>
      <c r="O195" s="13"/>
      <c r="P195" s="13"/>
      <c r="Q195" s="13"/>
      <c r="R195" s="13"/>
      <c r="S195" s="13"/>
      <c r="T195" s="13"/>
      <c r="U195" s="14"/>
      <c r="V195" s="29">
        <f t="shared" si="11"/>
        <v>0</v>
      </c>
    </row>
    <row r="196" spans="1:22" ht="15" thickBot="1" x14ac:dyDescent="0.4">
      <c r="A196" s="76"/>
      <c r="B196" s="30"/>
      <c r="C196" s="13"/>
      <c r="D196" s="13"/>
      <c r="E196" s="13"/>
      <c r="F196" s="13"/>
      <c r="G196" s="13"/>
      <c r="H196" s="13"/>
      <c r="I196" s="13"/>
      <c r="J196" s="13"/>
      <c r="K196" s="13"/>
      <c r="L196" s="13"/>
      <c r="M196" s="13"/>
      <c r="N196" s="13"/>
      <c r="O196" s="13"/>
      <c r="P196" s="13"/>
      <c r="Q196" s="13"/>
      <c r="R196" s="13"/>
      <c r="S196" s="13"/>
      <c r="T196" s="13"/>
      <c r="U196" s="14"/>
      <c r="V196" s="29">
        <f t="shared" si="11"/>
        <v>0</v>
      </c>
    </row>
    <row r="197" spans="1:22" ht="15" thickBot="1" x14ac:dyDescent="0.4">
      <c r="A197" s="76"/>
      <c r="B197" s="30"/>
      <c r="C197" s="13"/>
      <c r="D197" s="13"/>
      <c r="E197" s="13"/>
      <c r="F197" s="13"/>
      <c r="G197" s="13"/>
      <c r="H197" s="13"/>
      <c r="I197" s="13"/>
      <c r="J197" s="13"/>
      <c r="K197" s="13"/>
      <c r="L197" s="13"/>
      <c r="M197" s="13"/>
      <c r="N197" s="13"/>
      <c r="O197" s="13"/>
      <c r="P197" s="13"/>
      <c r="Q197" s="13"/>
      <c r="R197" s="13"/>
      <c r="S197" s="13"/>
      <c r="T197" s="13"/>
      <c r="U197" s="14"/>
      <c r="V197" s="29">
        <f t="shared" si="11"/>
        <v>0</v>
      </c>
    </row>
    <row r="198" spans="1:22" ht="15" thickBot="1" x14ac:dyDescent="0.4">
      <c r="A198" s="76"/>
      <c r="B198" s="30"/>
      <c r="C198" s="13"/>
      <c r="D198" s="13"/>
      <c r="E198" s="13"/>
      <c r="F198" s="13"/>
      <c r="G198" s="13"/>
      <c r="H198" s="13"/>
      <c r="I198" s="13"/>
      <c r="J198" s="13"/>
      <c r="K198" s="13"/>
      <c r="L198" s="13"/>
      <c r="M198" s="13"/>
      <c r="N198" s="13"/>
      <c r="O198" s="13"/>
      <c r="P198" s="13"/>
      <c r="Q198" s="13"/>
      <c r="R198" s="13"/>
      <c r="S198" s="13"/>
      <c r="T198" s="13"/>
      <c r="U198" s="14"/>
      <c r="V198" s="29">
        <f t="shared" ref="V198:V223" si="12">SUM(B198:U198)</f>
        <v>0</v>
      </c>
    </row>
    <row r="199" spans="1:22" ht="15" thickBot="1" x14ac:dyDescent="0.4">
      <c r="A199" s="76"/>
      <c r="B199" s="30"/>
      <c r="C199" s="13"/>
      <c r="D199" s="13"/>
      <c r="E199" s="13"/>
      <c r="F199" s="13"/>
      <c r="G199" s="13"/>
      <c r="H199" s="13"/>
      <c r="I199" s="13"/>
      <c r="J199" s="13"/>
      <c r="K199" s="13"/>
      <c r="L199" s="13"/>
      <c r="M199" s="13"/>
      <c r="N199" s="13"/>
      <c r="O199" s="13"/>
      <c r="P199" s="13"/>
      <c r="Q199" s="13"/>
      <c r="R199" s="13"/>
      <c r="S199" s="13"/>
      <c r="T199" s="13"/>
      <c r="U199" s="14"/>
      <c r="V199" s="29">
        <f t="shared" si="12"/>
        <v>0</v>
      </c>
    </row>
    <row r="200" spans="1:22" ht="15" thickBot="1" x14ac:dyDescent="0.4">
      <c r="A200" s="76"/>
      <c r="B200" s="30"/>
      <c r="C200" s="13"/>
      <c r="D200" s="13"/>
      <c r="E200" s="13"/>
      <c r="F200" s="13"/>
      <c r="G200" s="13"/>
      <c r="H200" s="13"/>
      <c r="I200" s="13"/>
      <c r="J200" s="13"/>
      <c r="K200" s="13"/>
      <c r="L200" s="13"/>
      <c r="M200" s="13"/>
      <c r="N200" s="13"/>
      <c r="O200" s="13"/>
      <c r="P200" s="13"/>
      <c r="Q200" s="13"/>
      <c r="R200" s="13"/>
      <c r="S200" s="13"/>
      <c r="T200" s="13"/>
      <c r="U200" s="14"/>
      <c r="V200" s="29">
        <f t="shared" si="12"/>
        <v>0</v>
      </c>
    </row>
    <row r="201" spans="1:22" ht="15" thickBot="1" x14ac:dyDescent="0.4">
      <c r="A201" s="76"/>
      <c r="B201" s="30"/>
      <c r="C201" s="13"/>
      <c r="D201" s="13"/>
      <c r="E201" s="13"/>
      <c r="F201" s="13"/>
      <c r="G201" s="13"/>
      <c r="H201" s="13"/>
      <c r="I201" s="13"/>
      <c r="J201" s="13"/>
      <c r="K201" s="13"/>
      <c r="L201" s="13"/>
      <c r="M201" s="13"/>
      <c r="N201" s="13"/>
      <c r="O201" s="13"/>
      <c r="P201" s="13"/>
      <c r="Q201" s="13"/>
      <c r="R201" s="13"/>
      <c r="S201" s="13"/>
      <c r="T201" s="13"/>
      <c r="U201" s="14"/>
      <c r="V201" s="29">
        <f t="shared" si="12"/>
        <v>0</v>
      </c>
    </row>
    <row r="202" spans="1:22" ht="15" thickBot="1" x14ac:dyDescent="0.4">
      <c r="A202" s="76"/>
      <c r="B202" s="30"/>
      <c r="C202" s="13"/>
      <c r="D202" s="13"/>
      <c r="E202" s="13"/>
      <c r="F202" s="13"/>
      <c r="G202" s="13"/>
      <c r="H202" s="13"/>
      <c r="I202" s="13"/>
      <c r="J202" s="13"/>
      <c r="K202" s="13"/>
      <c r="L202" s="13"/>
      <c r="M202" s="13"/>
      <c r="N202" s="13"/>
      <c r="O202" s="13"/>
      <c r="P202" s="13"/>
      <c r="Q202" s="13"/>
      <c r="R202" s="13"/>
      <c r="S202" s="13"/>
      <c r="T202" s="13"/>
      <c r="U202" s="14"/>
      <c r="V202" s="29">
        <f t="shared" si="12"/>
        <v>0</v>
      </c>
    </row>
    <row r="203" spans="1:22" ht="15" thickBot="1" x14ac:dyDescent="0.4">
      <c r="A203" s="76"/>
      <c r="B203" s="30"/>
      <c r="C203" s="13"/>
      <c r="D203" s="13"/>
      <c r="E203" s="13"/>
      <c r="F203" s="13"/>
      <c r="G203" s="13"/>
      <c r="H203" s="13"/>
      <c r="I203" s="13"/>
      <c r="J203" s="13"/>
      <c r="K203" s="13"/>
      <c r="L203" s="13"/>
      <c r="M203" s="13"/>
      <c r="N203" s="13"/>
      <c r="O203" s="13"/>
      <c r="P203" s="13"/>
      <c r="Q203" s="13"/>
      <c r="R203" s="13"/>
      <c r="S203" s="13"/>
      <c r="T203" s="13"/>
      <c r="U203" s="14"/>
      <c r="V203" s="29">
        <f t="shared" si="12"/>
        <v>0</v>
      </c>
    </row>
    <row r="204" spans="1:22" ht="15" thickBot="1" x14ac:dyDescent="0.4">
      <c r="A204" s="76"/>
      <c r="B204" s="30"/>
      <c r="C204" s="13"/>
      <c r="D204" s="13"/>
      <c r="E204" s="13"/>
      <c r="F204" s="13"/>
      <c r="G204" s="13"/>
      <c r="H204" s="13"/>
      <c r="I204" s="13"/>
      <c r="J204" s="13"/>
      <c r="K204" s="13"/>
      <c r="L204" s="13"/>
      <c r="M204" s="13"/>
      <c r="N204" s="13"/>
      <c r="O204" s="13"/>
      <c r="P204" s="13"/>
      <c r="Q204" s="13"/>
      <c r="R204" s="13"/>
      <c r="S204" s="13"/>
      <c r="T204" s="13"/>
      <c r="U204" s="14"/>
      <c r="V204" s="29">
        <f t="shared" si="12"/>
        <v>0</v>
      </c>
    </row>
    <row r="205" spans="1:22" ht="15" thickBot="1" x14ac:dyDescent="0.4">
      <c r="A205" s="76"/>
      <c r="B205" s="30"/>
      <c r="C205" s="13"/>
      <c r="D205" s="13"/>
      <c r="E205" s="13"/>
      <c r="F205" s="13"/>
      <c r="G205" s="13"/>
      <c r="H205" s="13"/>
      <c r="I205" s="13"/>
      <c r="J205" s="13"/>
      <c r="K205" s="13"/>
      <c r="L205" s="13"/>
      <c r="M205" s="13"/>
      <c r="N205" s="13"/>
      <c r="O205" s="13"/>
      <c r="P205" s="13"/>
      <c r="Q205" s="13"/>
      <c r="R205" s="13"/>
      <c r="S205" s="13"/>
      <c r="T205" s="13"/>
      <c r="U205" s="14"/>
      <c r="V205" s="29">
        <f t="shared" si="12"/>
        <v>0</v>
      </c>
    </row>
    <row r="206" spans="1:22" ht="15" thickBot="1" x14ac:dyDescent="0.4">
      <c r="A206" s="76"/>
      <c r="B206" s="30"/>
      <c r="C206" s="13"/>
      <c r="D206" s="13"/>
      <c r="E206" s="13"/>
      <c r="F206" s="13"/>
      <c r="G206" s="13"/>
      <c r="H206" s="13"/>
      <c r="I206" s="13"/>
      <c r="J206" s="13"/>
      <c r="K206" s="13"/>
      <c r="L206" s="13"/>
      <c r="M206" s="13"/>
      <c r="N206" s="13"/>
      <c r="O206" s="13"/>
      <c r="P206" s="13"/>
      <c r="Q206" s="13"/>
      <c r="R206" s="13"/>
      <c r="S206" s="13"/>
      <c r="T206" s="13"/>
      <c r="U206" s="14"/>
      <c r="V206" s="29">
        <f t="shared" si="12"/>
        <v>0</v>
      </c>
    </row>
    <row r="207" spans="1:22" ht="15" thickBot="1" x14ac:dyDescent="0.4">
      <c r="A207" s="76"/>
      <c r="B207" s="30"/>
      <c r="C207" s="13"/>
      <c r="D207" s="13"/>
      <c r="E207" s="13"/>
      <c r="F207" s="13"/>
      <c r="G207" s="13"/>
      <c r="H207" s="13"/>
      <c r="I207" s="13"/>
      <c r="J207" s="13"/>
      <c r="K207" s="13"/>
      <c r="L207" s="13"/>
      <c r="M207" s="13"/>
      <c r="N207" s="13"/>
      <c r="O207" s="13"/>
      <c r="P207" s="13"/>
      <c r="Q207" s="13"/>
      <c r="R207" s="13"/>
      <c r="S207" s="13"/>
      <c r="T207" s="13"/>
      <c r="U207" s="14"/>
      <c r="V207" s="29">
        <f t="shared" si="12"/>
        <v>0</v>
      </c>
    </row>
    <row r="208" spans="1:22" ht="15" thickBot="1" x14ac:dyDescent="0.4">
      <c r="A208" s="76"/>
      <c r="B208" s="30"/>
      <c r="C208" s="13"/>
      <c r="D208" s="13"/>
      <c r="E208" s="13"/>
      <c r="F208" s="13"/>
      <c r="G208" s="13"/>
      <c r="H208" s="13"/>
      <c r="I208" s="13"/>
      <c r="J208" s="13"/>
      <c r="K208" s="13"/>
      <c r="L208" s="13"/>
      <c r="M208" s="13"/>
      <c r="N208" s="13"/>
      <c r="O208" s="13"/>
      <c r="P208" s="13"/>
      <c r="Q208" s="13"/>
      <c r="R208" s="13"/>
      <c r="S208" s="13"/>
      <c r="T208" s="13"/>
      <c r="U208" s="14"/>
      <c r="V208" s="29">
        <f t="shared" si="12"/>
        <v>0</v>
      </c>
    </row>
    <row r="209" spans="1:22" ht="15" thickBot="1" x14ac:dyDescent="0.4">
      <c r="A209" s="76"/>
      <c r="B209" s="30"/>
      <c r="C209" s="13"/>
      <c r="D209" s="13"/>
      <c r="E209" s="13"/>
      <c r="F209" s="13"/>
      <c r="G209" s="13"/>
      <c r="H209" s="13"/>
      <c r="I209" s="13"/>
      <c r="J209" s="13"/>
      <c r="K209" s="13"/>
      <c r="L209" s="13"/>
      <c r="M209" s="13"/>
      <c r="N209" s="13"/>
      <c r="O209" s="13"/>
      <c r="P209" s="13"/>
      <c r="Q209" s="13"/>
      <c r="R209" s="13"/>
      <c r="S209" s="13"/>
      <c r="T209" s="13"/>
      <c r="U209" s="14"/>
      <c r="V209" s="29">
        <f t="shared" si="12"/>
        <v>0</v>
      </c>
    </row>
    <row r="210" spans="1:22" ht="15" thickBot="1" x14ac:dyDescent="0.4">
      <c r="A210" s="76"/>
      <c r="B210" s="30"/>
      <c r="C210" s="13"/>
      <c r="D210" s="13"/>
      <c r="E210" s="13"/>
      <c r="F210" s="13"/>
      <c r="G210" s="13"/>
      <c r="H210" s="13"/>
      <c r="I210" s="13"/>
      <c r="J210" s="13"/>
      <c r="K210" s="13"/>
      <c r="L210" s="13"/>
      <c r="M210" s="13"/>
      <c r="N210" s="13"/>
      <c r="O210" s="13"/>
      <c r="P210" s="13"/>
      <c r="Q210" s="13"/>
      <c r="R210" s="13"/>
      <c r="S210" s="13"/>
      <c r="T210" s="13"/>
      <c r="U210" s="14"/>
      <c r="V210" s="29">
        <f t="shared" si="12"/>
        <v>0</v>
      </c>
    </row>
    <row r="211" spans="1:22" ht="15" thickBot="1" x14ac:dyDescent="0.4">
      <c r="A211" s="76"/>
      <c r="B211" s="30"/>
      <c r="C211" s="13"/>
      <c r="D211" s="13"/>
      <c r="E211" s="13"/>
      <c r="F211" s="13"/>
      <c r="G211" s="13"/>
      <c r="H211" s="13"/>
      <c r="I211" s="13"/>
      <c r="J211" s="13"/>
      <c r="K211" s="13"/>
      <c r="L211" s="13"/>
      <c r="M211" s="13"/>
      <c r="N211" s="13"/>
      <c r="O211" s="13"/>
      <c r="P211" s="13"/>
      <c r="Q211" s="13"/>
      <c r="R211" s="13"/>
      <c r="S211" s="13"/>
      <c r="T211" s="13"/>
      <c r="U211" s="14"/>
      <c r="V211" s="29">
        <f t="shared" si="12"/>
        <v>0</v>
      </c>
    </row>
    <row r="212" spans="1:22" ht="15" thickBot="1" x14ac:dyDescent="0.4">
      <c r="A212" s="76"/>
      <c r="B212" s="30"/>
      <c r="C212" s="13"/>
      <c r="D212" s="13"/>
      <c r="E212" s="13"/>
      <c r="F212" s="13"/>
      <c r="G212" s="13"/>
      <c r="H212" s="13"/>
      <c r="I212" s="13"/>
      <c r="J212" s="13"/>
      <c r="K212" s="13"/>
      <c r="L212" s="13"/>
      <c r="M212" s="13"/>
      <c r="N212" s="13"/>
      <c r="O212" s="13"/>
      <c r="P212" s="13"/>
      <c r="Q212" s="13"/>
      <c r="R212" s="13"/>
      <c r="S212" s="13"/>
      <c r="T212" s="13"/>
      <c r="U212" s="14"/>
      <c r="V212" s="29">
        <f t="shared" si="12"/>
        <v>0</v>
      </c>
    </row>
    <row r="213" spans="1:22" ht="15" thickBot="1" x14ac:dyDescent="0.4">
      <c r="A213" s="76"/>
      <c r="B213" s="30"/>
      <c r="C213" s="13"/>
      <c r="D213" s="13"/>
      <c r="E213" s="13"/>
      <c r="F213" s="13"/>
      <c r="G213" s="13"/>
      <c r="H213" s="13"/>
      <c r="I213" s="13"/>
      <c r="J213" s="13"/>
      <c r="K213" s="13"/>
      <c r="L213" s="13"/>
      <c r="M213" s="13"/>
      <c r="N213" s="13"/>
      <c r="O213" s="13"/>
      <c r="P213" s="13"/>
      <c r="Q213" s="13"/>
      <c r="R213" s="13"/>
      <c r="S213" s="13"/>
      <c r="T213" s="13"/>
      <c r="U213" s="14"/>
      <c r="V213" s="29">
        <f t="shared" si="12"/>
        <v>0</v>
      </c>
    </row>
    <row r="214" spans="1:22" ht="15" thickBot="1" x14ac:dyDescent="0.4">
      <c r="A214" s="76"/>
      <c r="B214" s="30"/>
      <c r="C214" s="13"/>
      <c r="D214" s="13"/>
      <c r="E214" s="13"/>
      <c r="F214" s="13"/>
      <c r="G214" s="13"/>
      <c r="H214" s="13"/>
      <c r="I214" s="13"/>
      <c r="J214" s="13"/>
      <c r="K214" s="13"/>
      <c r="L214" s="13"/>
      <c r="M214" s="13"/>
      <c r="N214" s="13"/>
      <c r="O214" s="13"/>
      <c r="P214" s="13"/>
      <c r="Q214" s="13"/>
      <c r="R214" s="13"/>
      <c r="S214" s="13"/>
      <c r="T214" s="13"/>
      <c r="U214" s="14"/>
      <c r="V214" s="29">
        <f t="shared" si="12"/>
        <v>0</v>
      </c>
    </row>
    <row r="215" spans="1:22" ht="15" thickBot="1" x14ac:dyDescent="0.4">
      <c r="A215" s="76"/>
      <c r="B215" s="30"/>
      <c r="C215" s="13"/>
      <c r="D215" s="13"/>
      <c r="E215" s="13"/>
      <c r="F215" s="13"/>
      <c r="G215" s="13"/>
      <c r="H215" s="13"/>
      <c r="I215" s="13"/>
      <c r="J215" s="13"/>
      <c r="K215" s="13"/>
      <c r="L215" s="13"/>
      <c r="M215" s="13"/>
      <c r="N215" s="13"/>
      <c r="O215" s="13"/>
      <c r="P215" s="13"/>
      <c r="Q215" s="13"/>
      <c r="R215" s="13"/>
      <c r="S215" s="13"/>
      <c r="T215" s="13"/>
      <c r="U215" s="14"/>
      <c r="V215" s="29">
        <f t="shared" si="12"/>
        <v>0</v>
      </c>
    </row>
    <row r="216" spans="1:22" ht="15" thickBot="1" x14ac:dyDescent="0.4">
      <c r="A216" s="76"/>
      <c r="B216" s="30"/>
      <c r="C216" s="13"/>
      <c r="D216" s="13"/>
      <c r="E216" s="13"/>
      <c r="F216" s="13"/>
      <c r="G216" s="13"/>
      <c r="H216" s="13"/>
      <c r="I216" s="13"/>
      <c r="J216" s="13"/>
      <c r="K216" s="13"/>
      <c r="L216" s="13"/>
      <c r="M216" s="13"/>
      <c r="N216" s="13"/>
      <c r="O216" s="13"/>
      <c r="P216" s="13"/>
      <c r="Q216" s="13"/>
      <c r="R216" s="13"/>
      <c r="S216" s="13"/>
      <c r="T216" s="13"/>
      <c r="U216" s="14"/>
      <c r="V216" s="29">
        <f t="shared" si="12"/>
        <v>0</v>
      </c>
    </row>
    <row r="217" spans="1:22" ht="15" thickBot="1" x14ac:dyDescent="0.4">
      <c r="A217" s="76"/>
      <c r="B217" s="30"/>
      <c r="C217" s="13"/>
      <c r="D217" s="13"/>
      <c r="E217" s="13"/>
      <c r="F217" s="13"/>
      <c r="G217" s="13"/>
      <c r="H217" s="13"/>
      <c r="I217" s="13"/>
      <c r="J217" s="13"/>
      <c r="K217" s="13"/>
      <c r="L217" s="13"/>
      <c r="M217" s="13"/>
      <c r="N217" s="13"/>
      <c r="O217" s="13"/>
      <c r="P217" s="13"/>
      <c r="Q217" s="13"/>
      <c r="R217" s="13"/>
      <c r="S217" s="13"/>
      <c r="T217" s="13"/>
      <c r="U217" s="14"/>
      <c r="V217" s="29">
        <f t="shared" si="12"/>
        <v>0</v>
      </c>
    </row>
    <row r="218" spans="1:22" ht="15" thickBot="1" x14ac:dyDescent="0.4">
      <c r="A218" s="76"/>
      <c r="B218" s="30"/>
      <c r="C218" s="13"/>
      <c r="D218" s="13"/>
      <c r="E218" s="13"/>
      <c r="F218" s="13"/>
      <c r="G218" s="13"/>
      <c r="H218" s="13"/>
      <c r="I218" s="13"/>
      <c r="J218" s="13"/>
      <c r="K218" s="13"/>
      <c r="L218" s="13"/>
      <c r="M218" s="13"/>
      <c r="N218" s="13"/>
      <c r="O218" s="13"/>
      <c r="P218" s="13"/>
      <c r="Q218" s="13"/>
      <c r="R218" s="13"/>
      <c r="S218" s="13"/>
      <c r="T218" s="13"/>
      <c r="U218" s="14"/>
      <c r="V218" s="29">
        <f t="shared" si="12"/>
        <v>0</v>
      </c>
    </row>
    <row r="219" spans="1:22" ht="15" thickBot="1" x14ac:dyDescent="0.4">
      <c r="A219" s="76"/>
      <c r="B219" s="30"/>
      <c r="C219" s="13"/>
      <c r="D219" s="13"/>
      <c r="E219" s="13"/>
      <c r="F219" s="13"/>
      <c r="G219" s="13"/>
      <c r="H219" s="13"/>
      <c r="I219" s="13"/>
      <c r="J219" s="13"/>
      <c r="K219" s="13"/>
      <c r="L219" s="13"/>
      <c r="M219" s="13"/>
      <c r="N219" s="13"/>
      <c r="O219" s="13"/>
      <c r="P219" s="13"/>
      <c r="Q219" s="13"/>
      <c r="R219" s="13"/>
      <c r="S219" s="13"/>
      <c r="T219" s="13"/>
      <c r="U219" s="14"/>
      <c r="V219" s="29">
        <f t="shared" si="12"/>
        <v>0</v>
      </c>
    </row>
    <row r="220" spans="1:22" ht="15" thickBot="1" x14ac:dyDescent="0.4">
      <c r="A220" s="76"/>
      <c r="B220" s="30"/>
      <c r="C220" s="13"/>
      <c r="D220" s="13"/>
      <c r="E220" s="13"/>
      <c r="F220" s="13"/>
      <c r="G220" s="13"/>
      <c r="H220" s="13"/>
      <c r="I220" s="13"/>
      <c r="J220" s="13"/>
      <c r="K220" s="13"/>
      <c r="L220" s="13"/>
      <c r="M220" s="13"/>
      <c r="N220" s="13"/>
      <c r="O220" s="13"/>
      <c r="P220" s="13"/>
      <c r="Q220" s="13"/>
      <c r="R220" s="13"/>
      <c r="S220" s="13"/>
      <c r="T220" s="13"/>
      <c r="U220" s="14"/>
      <c r="V220" s="29">
        <f t="shared" si="12"/>
        <v>0</v>
      </c>
    </row>
    <row r="221" spans="1:22" ht="15" thickBot="1" x14ac:dyDescent="0.4">
      <c r="A221" s="76"/>
      <c r="B221" s="30"/>
      <c r="C221" s="13"/>
      <c r="D221" s="13"/>
      <c r="E221" s="13"/>
      <c r="F221" s="13"/>
      <c r="G221" s="13"/>
      <c r="H221" s="13"/>
      <c r="I221" s="13"/>
      <c r="J221" s="13"/>
      <c r="K221" s="13"/>
      <c r="L221" s="13"/>
      <c r="M221" s="13"/>
      <c r="N221" s="13"/>
      <c r="O221" s="13"/>
      <c r="P221" s="13"/>
      <c r="Q221" s="13"/>
      <c r="R221" s="13"/>
      <c r="S221" s="13"/>
      <c r="T221" s="13"/>
      <c r="U221" s="14"/>
      <c r="V221" s="29">
        <f t="shared" si="12"/>
        <v>0</v>
      </c>
    </row>
    <row r="222" spans="1:22" ht="15" thickBot="1" x14ac:dyDescent="0.4">
      <c r="A222" s="76"/>
      <c r="B222" s="30"/>
      <c r="C222" s="13"/>
      <c r="D222" s="13"/>
      <c r="E222" s="13"/>
      <c r="F222" s="13"/>
      <c r="G222" s="13"/>
      <c r="H222" s="13"/>
      <c r="I222" s="13"/>
      <c r="J222" s="13"/>
      <c r="K222" s="13"/>
      <c r="L222" s="13"/>
      <c r="M222" s="13"/>
      <c r="N222" s="13"/>
      <c r="O222" s="13"/>
      <c r="P222" s="13"/>
      <c r="Q222" s="13"/>
      <c r="R222" s="13"/>
      <c r="S222" s="13"/>
      <c r="T222" s="13"/>
      <c r="U222" s="14"/>
      <c r="V222" s="29">
        <f t="shared" si="12"/>
        <v>0</v>
      </c>
    </row>
    <row r="223" spans="1:22" ht="15" thickBot="1" x14ac:dyDescent="0.4">
      <c r="A223" s="82"/>
      <c r="B223" s="30"/>
      <c r="C223" s="13"/>
      <c r="D223" s="13"/>
      <c r="E223" s="13"/>
      <c r="F223" s="13"/>
      <c r="G223" s="13"/>
      <c r="H223" s="13"/>
      <c r="I223" s="13"/>
      <c r="J223" s="13"/>
      <c r="K223" s="13"/>
      <c r="L223" s="13"/>
      <c r="M223" s="13"/>
      <c r="N223" s="13"/>
      <c r="O223" s="13"/>
      <c r="P223" s="13"/>
      <c r="Q223" s="13"/>
      <c r="R223" s="13"/>
      <c r="S223" s="13"/>
      <c r="T223" s="13"/>
      <c r="U223" s="14"/>
      <c r="V223" s="29">
        <f t="shared" si="12"/>
        <v>0</v>
      </c>
    </row>
    <row r="224" spans="1:22" ht="15" thickBot="1" x14ac:dyDescent="0.4">
      <c r="A224" s="82"/>
      <c r="B224" s="30"/>
      <c r="C224" s="13"/>
      <c r="D224" s="13"/>
      <c r="E224" s="13"/>
      <c r="F224" s="13"/>
      <c r="G224" s="13"/>
      <c r="H224" s="13"/>
      <c r="I224" s="13"/>
      <c r="J224" s="13"/>
      <c r="K224" s="13"/>
      <c r="L224" s="13"/>
      <c r="M224" s="13"/>
      <c r="N224" s="13"/>
      <c r="O224" s="13"/>
      <c r="P224" s="13"/>
      <c r="Q224" s="13"/>
      <c r="R224" s="13"/>
      <c r="S224" s="13"/>
      <c r="T224" s="13"/>
      <c r="U224" s="14"/>
      <c r="V224" s="29">
        <f t="shared" ref="V224:V225" si="13">SUM(B224:U224)</f>
        <v>0</v>
      </c>
    </row>
    <row r="225" spans="1:22" ht="15" thickBot="1" x14ac:dyDescent="0.4">
      <c r="A225" s="82"/>
      <c r="B225" s="31"/>
      <c r="C225" s="15"/>
      <c r="D225" s="16"/>
      <c r="E225" s="16"/>
      <c r="F225" s="16"/>
      <c r="G225" s="16"/>
      <c r="H225" s="16"/>
      <c r="I225" s="16"/>
      <c r="J225" s="16"/>
      <c r="K225" s="16"/>
      <c r="L225" s="16"/>
      <c r="M225" s="16"/>
      <c r="N225" s="16"/>
      <c r="O225" s="16"/>
      <c r="P225" s="16"/>
      <c r="Q225" s="16"/>
      <c r="R225" s="16"/>
      <c r="S225" s="16"/>
      <c r="T225" s="16"/>
      <c r="U225" s="17"/>
      <c r="V225" s="29">
        <f t="shared" si="13"/>
        <v>0</v>
      </c>
    </row>
    <row r="226" spans="1:22" ht="15" thickTop="1" x14ac:dyDescent="0.35"/>
  </sheetData>
  <mergeCells count="2">
    <mergeCell ref="A2:V2"/>
    <mergeCell ref="A13:B13"/>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0000000}">
          <x14:formula1>
            <xm:f>Lists!$B$2:$B$49</xm:f>
          </x14:formula1>
          <xm:sqref>B5:U5</xm:sqref>
        </x14:dataValidation>
        <x14:dataValidation type="list" allowBlank="1" showInputMessage="1" showErrorMessage="1" xr:uid="{00000000-0002-0000-1000-000001000000}">
          <x14:formula1>
            <xm:f>Lists!$D$3:$D$29</xm:f>
          </x14:formula1>
          <xm:sqref>B6:U6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FA2A7-9378-4BA1-9430-01A8BEF7B0AD}">
  <dimension ref="B2:Z30"/>
  <sheetViews>
    <sheetView showGridLines="0" topLeftCell="A24" workbookViewId="0">
      <selection activeCell="F29" sqref="F29:Y29"/>
    </sheetView>
  </sheetViews>
  <sheetFormatPr defaultRowHeight="14.5" x14ac:dyDescent="0.35"/>
  <cols>
    <col min="3" max="3" width="14.36328125" customWidth="1"/>
    <col min="5" max="5" width="12.08984375" bestFit="1" customWidth="1"/>
    <col min="6" max="14" width="11.6328125" bestFit="1" customWidth="1"/>
    <col min="15" max="25" width="12.54296875" bestFit="1" customWidth="1"/>
  </cols>
  <sheetData>
    <row r="2" spans="2:26" ht="15" thickBot="1" x14ac:dyDescent="0.4">
      <c r="C2" s="297" t="s">
        <v>495</v>
      </c>
    </row>
    <row r="3" spans="2:26" ht="27" customHeight="1" thickTop="1" thickBot="1" x14ac:dyDescent="0.4">
      <c r="C3" s="343" t="s">
        <v>497</v>
      </c>
      <c r="D3" s="344"/>
      <c r="E3" s="344"/>
      <c r="F3" s="344"/>
      <c r="G3" s="344"/>
      <c r="H3" s="344"/>
      <c r="I3" s="344"/>
      <c r="J3" s="344"/>
      <c r="K3" s="344"/>
      <c r="L3" s="344"/>
      <c r="M3" s="344"/>
      <c r="N3" s="344"/>
      <c r="O3" s="344"/>
      <c r="P3" s="344"/>
      <c r="Q3" s="345"/>
      <c r="R3" s="176"/>
      <c r="S3" s="176"/>
      <c r="T3" s="176"/>
      <c r="U3" s="176"/>
      <c r="V3" s="176"/>
      <c r="W3" s="176"/>
      <c r="X3" s="176"/>
      <c r="Y3" s="176"/>
    </row>
    <row r="4" spans="2:26" ht="31.5" customHeight="1" thickTop="1" thickBot="1" x14ac:dyDescent="0.4">
      <c r="C4" s="297" t="s">
        <v>496</v>
      </c>
      <c r="D4" s="273"/>
      <c r="E4" s="273"/>
      <c r="F4" s="273"/>
      <c r="G4" s="273"/>
      <c r="H4" s="273"/>
      <c r="I4" s="273"/>
      <c r="J4" s="273"/>
      <c r="K4" s="273"/>
      <c r="L4" s="273"/>
      <c r="M4" s="273"/>
      <c r="N4" s="273"/>
      <c r="O4" s="273"/>
      <c r="P4" s="273"/>
      <c r="Q4" s="273"/>
      <c r="R4" s="176"/>
      <c r="S4" s="176"/>
      <c r="T4" s="176"/>
      <c r="U4" s="176"/>
      <c r="V4" s="176"/>
      <c r="W4" s="176"/>
      <c r="X4" s="176"/>
      <c r="Y4" s="176"/>
    </row>
    <row r="5" spans="2:26" ht="46.5" customHeight="1" thickTop="1" thickBot="1" x14ac:dyDescent="0.4">
      <c r="C5" s="343" t="s">
        <v>498</v>
      </c>
      <c r="D5" s="344"/>
      <c r="E5" s="344"/>
      <c r="F5" s="344"/>
      <c r="G5" s="344"/>
      <c r="H5" s="344"/>
      <c r="I5" s="344"/>
      <c r="J5" s="344"/>
      <c r="K5" s="344"/>
      <c r="L5" s="344"/>
      <c r="M5" s="344"/>
      <c r="N5" s="344"/>
      <c r="O5" s="344"/>
      <c r="P5" s="344"/>
      <c r="Q5" s="345"/>
      <c r="R5" s="176"/>
      <c r="S5" s="176"/>
      <c r="T5" s="176"/>
      <c r="U5" s="176"/>
      <c r="V5" s="176"/>
      <c r="W5" s="176"/>
      <c r="X5" s="176"/>
      <c r="Y5" s="176"/>
    </row>
    <row r="6" spans="2:26" ht="46.5" customHeight="1" thickTop="1" thickBot="1" x14ac:dyDescent="0.4">
      <c r="C6" s="297" t="s">
        <v>321</v>
      </c>
      <c r="D6" s="273"/>
      <c r="E6" s="273"/>
      <c r="F6" s="273"/>
      <c r="G6" s="273"/>
      <c r="H6" s="273"/>
      <c r="I6" s="273"/>
      <c r="J6" s="273"/>
      <c r="K6" s="273"/>
      <c r="L6" s="273"/>
      <c r="M6" s="273"/>
      <c r="N6" s="273"/>
      <c r="O6" s="273"/>
      <c r="P6" s="273"/>
      <c r="Q6" s="273"/>
      <c r="R6" s="176"/>
      <c r="S6" s="176"/>
      <c r="T6" s="176"/>
      <c r="U6" s="176"/>
      <c r="V6" s="176"/>
      <c r="W6" s="176"/>
      <c r="X6" s="176"/>
      <c r="Y6" s="176"/>
    </row>
    <row r="7" spans="2:26" ht="46.5" customHeight="1" thickTop="1" thickBot="1" x14ac:dyDescent="0.4">
      <c r="C7" s="343" t="s">
        <v>499</v>
      </c>
      <c r="D7" s="344"/>
      <c r="E7" s="344"/>
      <c r="F7" s="344"/>
      <c r="G7" s="344"/>
      <c r="H7" s="344"/>
      <c r="I7" s="344"/>
      <c r="J7" s="344"/>
      <c r="K7" s="344"/>
      <c r="L7" s="344"/>
      <c r="M7" s="344"/>
      <c r="N7" s="344"/>
      <c r="O7" s="344"/>
      <c r="P7" s="344"/>
      <c r="Q7" s="345"/>
      <c r="R7" s="176"/>
      <c r="S7" s="176"/>
      <c r="T7" s="176"/>
      <c r="U7" s="176"/>
      <c r="V7" s="176"/>
      <c r="W7" s="176"/>
      <c r="X7" s="176"/>
      <c r="Y7" s="176"/>
    </row>
    <row r="8" spans="2:26" ht="46.5" customHeight="1" thickTop="1" thickBot="1" x14ac:dyDescent="0.4">
      <c r="C8" s="297" t="s">
        <v>494</v>
      </c>
      <c r="D8" s="273"/>
      <c r="E8" s="273"/>
      <c r="F8" s="273"/>
      <c r="G8" s="273"/>
      <c r="H8" s="273"/>
      <c r="I8" s="273"/>
      <c r="J8" s="273"/>
      <c r="K8" s="273"/>
      <c r="L8" s="273"/>
      <c r="M8" s="273"/>
      <c r="N8" s="273"/>
      <c r="O8" s="273"/>
      <c r="P8" s="273"/>
      <c r="Q8" s="273"/>
      <c r="R8" s="176"/>
      <c r="S8" s="176"/>
      <c r="T8" s="176"/>
      <c r="U8" s="176"/>
      <c r="V8" s="176"/>
      <c r="W8" s="176"/>
      <c r="X8" s="176"/>
      <c r="Y8" s="176"/>
    </row>
    <row r="9" spans="2:26" ht="46.5" customHeight="1" thickTop="1" thickBot="1" x14ac:dyDescent="0.4">
      <c r="C9" s="343" t="s">
        <v>500</v>
      </c>
      <c r="D9" s="344"/>
      <c r="E9" s="344"/>
      <c r="F9" s="344"/>
      <c r="G9" s="344"/>
      <c r="H9" s="344"/>
      <c r="I9" s="344"/>
      <c r="J9" s="344"/>
      <c r="K9" s="344"/>
      <c r="L9" s="344"/>
      <c r="M9" s="344"/>
      <c r="N9" s="344"/>
      <c r="O9" s="344"/>
      <c r="P9" s="344"/>
      <c r="Q9" s="345"/>
      <c r="R9" s="176"/>
      <c r="S9" s="176"/>
      <c r="T9" s="176"/>
      <c r="U9" s="176"/>
      <c r="V9" s="176"/>
      <c r="W9" s="176"/>
      <c r="X9" s="176"/>
      <c r="Y9" s="176"/>
    </row>
    <row r="10" spans="2:26" ht="15.5" thickTop="1" thickBot="1" x14ac:dyDescent="0.4">
      <c r="F10" s="268" t="s">
        <v>7</v>
      </c>
      <c r="G10" s="268" t="s">
        <v>0</v>
      </c>
      <c r="H10" s="268" t="s">
        <v>1</v>
      </c>
      <c r="I10" s="268" t="s">
        <v>2</v>
      </c>
      <c r="J10" s="268" t="s">
        <v>411</v>
      </c>
      <c r="K10" s="268" t="s">
        <v>4</v>
      </c>
      <c r="L10" s="268" t="s">
        <v>412</v>
      </c>
      <c r="M10" s="268" t="s">
        <v>6</v>
      </c>
      <c r="N10" s="268" t="s">
        <v>28</v>
      </c>
      <c r="O10" s="268" t="s">
        <v>29</v>
      </c>
      <c r="P10" s="268" t="s">
        <v>30</v>
      </c>
      <c r="Q10" s="268" t="s">
        <v>31</v>
      </c>
      <c r="R10" s="268" t="s">
        <v>32</v>
      </c>
      <c r="S10" s="268" t="s">
        <v>33</v>
      </c>
      <c r="T10" s="268" t="s">
        <v>303</v>
      </c>
      <c r="U10" s="268" t="s">
        <v>35</v>
      </c>
      <c r="V10" s="268" t="s">
        <v>413</v>
      </c>
      <c r="W10" s="268" t="s">
        <v>37</v>
      </c>
      <c r="X10" s="269" t="s">
        <v>38</v>
      </c>
      <c r="Y10" s="269" t="s">
        <v>39</v>
      </c>
      <c r="Z10" s="270" t="s">
        <v>208</v>
      </c>
    </row>
    <row r="11" spans="2:26" ht="91.5" thickBot="1" x14ac:dyDescent="0.4">
      <c r="F11" s="2" t="s">
        <v>8</v>
      </c>
      <c r="G11" s="106" t="s">
        <v>314</v>
      </c>
      <c r="H11" s="106" t="s">
        <v>315</v>
      </c>
      <c r="I11" s="106" t="s">
        <v>316</v>
      </c>
      <c r="J11" s="106" t="s">
        <v>318</v>
      </c>
      <c r="K11" s="106" t="s">
        <v>317</v>
      </c>
      <c r="L11" s="106" t="s">
        <v>415</v>
      </c>
      <c r="M11" s="106" t="s">
        <v>405</v>
      </c>
      <c r="N11" s="106" t="s">
        <v>319</v>
      </c>
      <c r="O11" s="106" t="s">
        <v>320</v>
      </c>
      <c r="P11" s="106" t="s">
        <v>416</v>
      </c>
      <c r="Q11" s="106" t="s">
        <v>409</v>
      </c>
      <c r="R11" s="106" t="s">
        <v>435</v>
      </c>
      <c r="S11" s="106"/>
      <c r="T11" s="106"/>
      <c r="U11" s="106"/>
      <c r="V11" s="106"/>
      <c r="W11" s="106"/>
      <c r="X11" s="106"/>
      <c r="Y11" s="106"/>
      <c r="Z11" s="270"/>
    </row>
    <row r="12" spans="2:26" ht="52.5" thickBot="1" x14ac:dyDescent="0.4">
      <c r="F12" s="12" t="s">
        <v>8</v>
      </c>
      <c r="G12" s="107" t="s">
        <v>41</v>
      </c>
      <c r="H12" s="107" t="s">
        <v>48</v>
      </c>
      <c r="I12" s="107" t="s">
        <v>41</v>
      </c>
      <c r="J12" s="107" t="s">
        <v>41</v>
      </c>
      <c r="K12" s="107" t="s">
        <v>47</v>
      </c>
      <c r="L12" s="107" t="s">
        <v>49</v>
      </c>
      <c r="M12" s="107" t="s">
        <v>51</v>
      </c>
      <c r="N12" s="107" t="s">
        <v>50</v>
      </c>
      <c r="O12" s="107" t="s">
        <v>49</v>
      </c>
      <c r="P12" s="107" t="s">
        <v>57</v>
      </c>
      <c r="Q12" s="107" t="s">
        <v>59</v>
      </c>
      <c r="R12" s="129" t="s">
        <v>80</v>
      </c>
      <c r="S12" s="129"/>
      <c r="T12" s="107"/>
      <c r="U12" s="129"/>
      <c r="V12" s="72"/>
      <c r="W12" s="12"/>
      <c r="X12" s="12"/>
      <c r="Y12" s="12"/>
      <c r="Z12" s="270"/>
    </row>
    <row r="13" spans="2:26" ht="65.5" thickBot="1" x14ac:dyDescent="0.4">
      <c r="F13" s="347" t="s">
        <v>91</v>
      </c>
      <c r="G13" s="109" t="s">
        <v>90</v>
      </c>
      <c r="H13" s="348" t="s">
        <v>91</v>
      </c>
      <c r="I13" s="109" t="s">
        <v>91</v>
      </c>
      <c r="J13" s="109" t="s">
        <v>107</v>
      </c>
      <c r="K13" s="109" t="s">
        <v>92</v>
      </c>
      <c r="L13" s="348" t="s">
        <v>105</v>
      </c>
      <c r="M13" s="348" t="s">
        <v>91</v>
      </c>
      <c r="N13" s="109" t="s">
        <v>91</v>
      </c>
      <c r="O13" s="348" t="s">
        <v>91</v>
      </c>
      <c r="P13" s="109" t="s">
        <v>98</v>
      </c>
      <c r="Q13" s="109" t="s">
        <v>91</v>
      </c>
      <c r="R13" s="349" t="s">
        <v>91</v>
      </c>
      <c r="S13" s="349"/>
      <c r="T13" s="349"/>
      <c r="U13" s="349"/>
      <c r="V13" s="350"/>
      <c r="W13" s="347"/>
      <c r="X13" s="347"/>
      <c r="Y13" s="347"/>
      <c r="Z13" s="270"/>
    </row>
    <row r="14" spans="2:26" ht="24" customHeight="1" thickTop="1" thickBot="1" x14ac:dyDescent="0.4">
      <c r="B14" s="357" t="s">
        <v>501</v>
      </c>
      <c r="C14" s="358"/>
      <c r="D14" s="358"/>
      <c r="E14" s="353"/>
      <c r="F14" s="325"/>
      <c r="G14" s="325"/>
      <c r="H14" s="325"/>
      <c r="I14" s="354"/>
      <c r="J14" s="325"/>
      <c r="K14" s="325"/>
      <c r="L14" s="325"/>
      <c r="M14" s="325"/>
      <c r="N14" s="325"/>
      <c r="O14" s="325"/>
      <c r="P14" s="325"/>
      <c r="Q14" s="325"/>
      <c r="R14" s="325"/>
      <c r="S14" s="325"/>
      <c r="T14" s="325"/>
      <c r="U14" s="325"/>
      <c r="V14" s="325"/>
      <c r="W14" s="325"/>
      <c r="X14" s="325"/>
      <c r="Y14" s="326"/>
    </row>
    <row r="15" spans="2:26" ht="42" customHeight="1" thickBot="1" x14ac:dyDescent="0.4">
      <c r="B15" s="359" t="s">
        <v>502</v>
      </c>
      <c r="C15" s="360"/>
      <c r="D15" s="360"/>
      <c r="E15" s="84">
        <v>4378</v>
      </c>
      <c r="F15" s="331"/>
      <c r="G15" s="331"/>
      <c r="H15" s="331"/>
      <c r="I15" s="361">
        <v>1</v>
      </c>
      <c r="J15" s="331"/>
      <c r="K15" s="331"/>
      <c r="L15" s="331"/>
      <c r="M15" s="331"/>
      <c r="N15" s="331"/>
      <c r="O15" s="331"/>
      <c r="P15" s="331"/>
      <c r="Q15" s="331"/>
      <c r="R15" s="331"/>
      <c r="S15" s="331"/>
      <c r="T15" s="331"/>
      <c r="U15" s="331"/>
      <c r="V15" s="331"/>
      <c r="W15" s="331"/>
      <c r="X15" s="331"/>
      <c r="Y15" s="332"/>
    </row>
    <row r="16" spans="2:26" ht="24" customHeight="1" thickBot="1" x14ac:dyDescent="0.4">
      <c r="B16" s="362" t="s">
        <v>503</v>
      </c>
      <c r="C16" s="363"/>
      <c r="D16" s="363"/>
      <c r="E16" s="373"/>
      <c r="F16" s="368">
        <f>$E15*F15</f>
        <v>0</v>
      </c>
      <c r="G16" s="368">
        <f t="shared" ref="G16:R16" si="0">$E15*G15</f>
        <v>0</v>
      </c>
      <c r="H16" s="368">
        <f t="shared" si="0"/>
        <v>0</v>
      </c>
      <c r="I16" s="368">
        <f t="shared" si="0"/>
        <v>4378</v>
      </c>
      <c r="J16" s="368">
        <f t="shared" si="0"/>
        <v>0</v>
      </c>
      <c r="K16" s="368">
        <f t="shared" si="0"/>
        <v>0</v>
      </c>
      <c r="L16" s="368">
        <f t="shared" si="0"/>
        <v>0</v>
      </c>
      <c r="M16" s="368">
        <f t="shared" si="0"/>
        <v>0</v>
      </c>
      <c r="N16" s="368">
        <f t="shared" si="0"/>
        <v>0</v>
      </c>
      <c r="O16" s="368">
        <f t="shared" si="0"/>
        <v>0</v>
      </c>
      <c r="P16" s="368">
        <f t="shared" si="0"/>
        <v>0</v>
      </c>
      <c r="Q16" s="368">
        <f t="shared" si="0"/>
        <v>0</v>
      </c>
      <c r="R16" s="368">
        <f t="shared" si="0"/>
        <v>0</v>
      </c>
      <c r="S16" s="368">
        <f>$E15*S15</f>
        <v>0</v>
      </c>
      <c r="T16" s="368">
        <f t="shared" ref="T16" si="1">$E15*T15</f>
        <v>0</v>
      </c>
      <c r="U16" s="368">
        <f t="shared" ref="U16" si="2">$E15*U15</f>
        <v>0</v>
      </c>
      <c r="V16" s="368">
        <f t="shared" ref="V16" si="3">$E15*V15</f>
        <v>0</v>
      </c>
      <c r="W16" s="368">
        <f t="shared" ref="W16" si="4">$E15*W15</f>
        <v>0</v>
      </c>
      <c r="X16" s="368">
        <f t="shared" ref="X16" si="5">$E15*X15</f>
        <v>0</v>
      </c>
      <c r="Y16" s="374">
        <f t="shared" ref="Y16" si="6">$E15*Y15</f>
        <v>0</v>
      </c>
    </row>
    <row r="17" spans="2:25" ht="24" customHeight="1" thickBot="1" x14ac:dyDescent="0.4">
      <c r="B17" s="364" t="s">
        <v>504</v>
      </c>
      <c r="C17" s="365"/>
      <c r="D17" s="365"/>
      <c r="E17" s="84"/>
      <c r="F17" s="331"/>
      <c r="G17" s="331"/>
      <c r="H17" s="331"/>
      <c r="I17" s="361"/>
      <c r="J17" s="331"/>
      <c r="K17" s="331"/>
      <c r="L17" s="331"/>
      <c r="M17" s="331"/>
      <c r="N17" s="331"/>
      <c r="O17" s="331"/>
      <c r="P17" s="331"/>
      <c r="Q17" s="331"/>
      <c r="R17" s="331"/>
      <c r="S17" s="331"/>
      <c r="T17" s="331"/>
      <c r="U17" s="331"/>
      <c r="V17" s="331"/>
      <c r="W17" s="331"/>
      <c r="X17" s="331"/>
      <c r="Y17" s="332"/>
    </row>
    <row r="18" spans="2:25" ht="24" customHeight="1" thickBot="1" x14ac:dyDescent="0.4">
      <c r="B18" s="327" t="s">
        <v>505</v>
      </c>
      <c r="C18" s="328"/>
      <c r="D18" s="328"/>
      <c r="E18" s="84">
        <v>28769</v>
      </c>
      <c r="F18" s="13"/>
      <c r="G18" s="13"/>
      <c r="H18" s="13"/>
      <c r="I18" s="13"/>
      <c r="J18" s="13">
        <v>1</v>
      </c>
      <c r="K18" s="13"/>
      <c r="L18" s="13"/>
      <c r="M18" s="13"/>
      <c r="N18" s="13"/>
      <c r="O18" s="13"/>
      <c r="P18" s="13"/>
      <c r="Q18" s="13"/>
      <c r="R18" s="13"/>
      <c r="S18" s="13"/>
      <c r="T18" s="13"/>
      <c r="U18" s="13"/>
      <c r="V18" s="13"/>
      <c r="W18" s="13"/>
      <c r="X18" s="13"/>
      <c r="Y18" s="14"/>
    </row>
    <row r="19" spans="2:25" ht="24" customHeight="1" thickBot="1" x14ac:dyDescent="0.4">
      <c r="B19" s="362" t="s">
        <v>506</v>
      </c>
      <c r="C19" s="363"/>
      <c r="D19" s="363"/>
      <c r="E19" s="84"/>
      <c r="F19" s="368">
        <f>$E18*F18</f>
        <v>0</v>
      </c>
      <c r="G19" s="368">
        <f t="shared" ref="G19:Y19" si="7">$E18*G18</f>
        <v>0</v>
      </c>
      <c r="H19" s="368">
        <f t="shared" si="7"/>
        <v>0</v>
      </c>
      <c r="I19" s="368">
        <f t="shared" si="7"/>
        <v>0</v>
      </c>
      <c r="J19" s="368">
        <f t="shared" si="7"/>
        <v>28769</v>
      </c>
      <c r="K19" s="368">
        <f t="shared" si="7"/>
        <v>0</v>
      </c>
      <c r="L19" s="368">
        <f t="shared" si="7"/>
        <v>0</v>
      </c>
      <c r="M19" s="368">
        <f t="shared" si="7"/>
        <v>0</v>
      </c>
      <c r="N19" s="368">
        <f t="shared" si="7"/>
        <v>0</v>
      </c>
      <c r="O19" s="368">
        <f t="shared" si="7"/>
        <v>0</v>
      </c>
      <c r="P19" s="368">
        <f t="shared" si="7"/>
        <v>0</v>
      </c>
      <c r="Q19" s="368">
        <f t="shared" si="7"/>
        <v>0</v>
      </c>
      <c r="R19" s="368">
        <f t="shared" si="7"/>
        <v>0</v>
      </c>
      <c r="S19" s="368">
        <f t="shared" si="7"/>
        <v>0</v>
      </c>
      <c r="T19" s="368">
        <f t="shared" si="7"/>
        <v>0</v>
      </c>
      <c r="U19" s="368">
        <f t="shared" si="7"/>
        <v>0</v>
      </c>
      <c r="V19" s="368">
        <f t="shared" si="7"/>
        <v>0</v>
      </c>
      <c r="W19" s="368">
        <f t="shared" si="7"/>
        <v>0</v>
      </c>
      <c r="X19" s="368">
        <f t="shared" si="7"/>
        <v>0</v>
      </c>
      <c r="Y19" s="374">
        <f t="shared" si="7"/>
        <v>0</v>
      </c>
    </row>
    <row r="20" spans="2:25" ht="24" customHeight="1" thickBot="1" x14ac:dyDescent="0.4">
      <c r="B20" s="364" t="s">
        <v>321</v>
      </c>
      <c r="C20" s="365"/>
      <c r="D20" s="365"/>
      <c r="E20" s="84"/>
      <c r="F20" s="331"/>
      <c r="G20" s="331"/>
      <c r="H20" s="331"/>
      <c r="I20" s="361"/>
      <c r="J20" s="331"/>
      <c r="K20" s="331"/>
      <c r="L20" s="331"/>
      <c r="M20" s="331"/>
      <c r="N20" s="331"/>
      <c r="O20" s="331"/>
      <c r="P20" s="331"/>
      <c r="Q20" s="331"/>
      <c r="R20" s="331"/>
      <c r="S20" s="331"/>
      <c r="T20" s="331"/>
      <c r="U20" s="331"/>
      <c r="V20" s="331"/>
      <c r="W20" s="331"/>
      <c r="X20" s="331"/>
      <c r="Y20" s="332"/>
    </row>
    <row r="21" spans="2:25" ht="24" customHeight="1" thickBot="1" x14ac:dyDescent="0.4">
      <c r="B21" s="327" t="s">
        <v>507</v>
      </c>
      <c r="C21" s="328"/>
      <c r="D21" s="328"/>
      <c r="E21" s="84">
        <v>8697</v>
      </c>
      <c r="F21" s="13"/>
      <c r="G21" s="13"/>
      <c r="H21" s="13"/>
      <c r="I21" s="13"/>
      <c r="J21" s="13"/>
      <c r="K21" s="13"/>
      <c r="L21" s="13"/>
      <c r="M21" s="13"/>
      <c r="N21" s="13"/>
      <c r="O21" s="13"/>
      <c r="P21" s="13">
        <v>1</v>
      </c>
      <c r="Q21" s="13"/>
      <c r="R21" s="13"/>
      <c r="S21" s="13"/>
      <c r="T21" s="13"/>
      <c r="U21" s="13"/>
      <c r="V21" s="13"/>
      <c r="W21" s="13"/>
      <c r="X21" s="13"/>
      <c r="Y21" s="14"/>
    </row>
    <row r="22" spans="2:25" ht="24" customHeight="1" thickBot="1" x14ac:dyDescent="0.4">
      <c r="B22" s="327" t="s">
        <v>508</v>
      </c>
      <c r="C22" s="328"/>
      <c r="D22" s="328"/>
      <c r="E22" s="84">
        <v>15984</v>
      </c>
      <c r="F22" s="13"/>
      <c r="G22" s="13"/>
      <c r="H22" s="13"/>
      <c r="I22" s="13"/>
      <c r="J22" s="13"/>
      <c r="K22" s="13"/>
      <c r="L22" s="13"/>
      <c r="M22" s="13">
        <v>1</v>
      </c>
      <c r="N22" s="13"/>
      <c r="O22" s="13"/>
      <c r="P22" s="13"/>
      <c r="Q22" s="13"/>
      <c r="R22" s="13"/>
      <c r="S22" s="13"/>
      <c r="T22" s="13"/>
      <c r="U22" s="13"/>
      <c r="V22" s="13"/>
      <c r="W22" s="13"/>
      <c r="X22" s="13"/>
      <c r="Y22" s="14"/>
    </row>
    <row r="23" spans="2:25" ht="31.5" customHeight="1" thickBot="1" x14ac:dyDescent="0.4">
      <c r="B23" s="366" t="s">
        <v>509</v>
      </c>
      <c r="C23" s="367"/>
      <c r="D23" s="367"/>
      <c r="E23" s="84">
        <v>21833</v>
      </c>
      <c r="F23" s="13"/>
      <c r="G23" s="13">
        <v>0.25</v>
      </c>
      <c r="H23" s="13"/>
      <c r="I23" s="13">
        <v>0.75</v>
      </c>
      <c r="J23" s="13"/>
      <c r="K23" s="13"/>
      <c r="L23" s="13"/>
      <c r="M23" s="13"/>
      <c r="N23" s="13"/>
      <c r="O23" s="13"/>
      <c r="P23" s="13"/>
      <c r="Q23" s="13"/>
      <c r="R23" s="13"/>
      <c r="S23" s="13"/>
      <c r="T23" s="13"/>
      <c r="U23" s="13"/>
      <c r="V23" s="13"/>
      <c r="W23" s="13"/>
      <c r="X23" s="13"/>
      <c r="Y23" s="14"/>
    </row>
    <row r="24" spans="2:25" ht="15" thickBot="1" x14ac:dyDescent="0.4">
      <c r="B24" s="366" t="s">
        <v>510</v>
      </c>
      <c r="C24" s="367"/>
      <c r="D24" s="367"/>
      <c r="E24" s="84">
        <v>13889</v>
      </c>
      <c r="F24" s="13"/>
      <c r="G24" s="13"/>
      <c r="H24" s="13">
        <v>1</v>
      </c>
      <c r="I24" s="13"/>
      <c r="J24" s="13"/>
      <c r="K24" s="13"/>
      <c r="L24" s="13"/>
      <c r="M24" s="13"/>
      <c r="N24" s="13"/>
      <c r="O24" s="13"/>
      <c r="P24" s="13"/>
      <c r="Q24" s="13"/>
      <c r="R24" s="13"/>
      <c r="S24" s="13"/>
      <c r="T24" s="13"/>
      <c r="U24" s="13"/>
      <c r="V24" s="13"/>
      <c r="W24" s="13"/>
      <c r="X24" s="13"/>
      <c r="Y24" s="14"/>
    </row>
    <row r="25" spans="2:25" ht="15" thickBot="1" x14ac:dyDescent="0.4">
      <c r="B25" s="362" t="s">
        <v>511</v>
      </c>
      <c r="C25" s="363"/>
      <c r="D25" s="363"/>
      <c r="E25" s="368">
        <f>SUM(E21:E24)</f>
        <v>60403</v>
      </c>
      <c r="F25" s="373">
        <f>SUMPRODUCT($E21:$E24,F21:F24)</f>
        <v>0</v>
      </c>
      <c r="G25" s="373">
        <f t="shared" ref="G25:Y25" si="8">SUMPRODUCT($E21:$E24,G21:G24)</f>
        <v>5458.25</v>
      </c>
      <c r="H25" s="373">
        <f t="shared" si="8"/>
        <v>13889</v>
      </c>
      <c r="I25" s="373">
        <f t="shared" si="8"/>
        <v>16374.75</v>
      </c>
      <c r="J25" s="373">
        <f t="shared" si="8"/>
        <v>0</v>
      </c>
      <c r="K25" s="373">
        <f t="shared" si="8"/>
        <v>0</v>
      </c>
      <c r="L25" s="373">
        <f t="shared" si="8"/>
        <v>0</v>
      </c>
      <c r="M25" s="373">
        <f t="shared" si="8"/>
        <v>15984</v>
      </c>
      <c r="N25" s="373">
        <f t="shared" si="8"/>
        <v>0</v>
      </c>
      <c r="O25" s="373">
        <f t="shared" si="8"/>
        <v>0</v>
      </c>
      <c r="P25" s="373">
        <f t="shared" si="8"/>
        <v>8697</v>
      </c>
      <c r="Q25" s="373">
        <f t="shared" si="8"/>
        <v>0</v>
      </c>
      <c r="R25" s="373">
        <f t="shared" si="8"/>
        <v>0</v>
      </c>
      <c r="S25" s="373">
        <f t="shared" si="8"/>
        <v>0</v>
      </c>
      <c r="T25" s="373">
        <f t="shared" si="8"/>
        <v>0</v>
      </c>
      <c r="U25" s="373">
        <f t="shared" si="8"/>
        <v>0</v>
      </c>
      <c r="V25" s="373">
        <f t="shared" si="8"/>
        <v>0</v>
      </c>
      <c r="W25" s="373">
        <f t="shared" si="8"/>
        <v>0</v>
      </c>
      <c r="X25" s="373">
        <f t="shared" si="8"/>
        <v>0</v>
      </c>
      <c r="Y25" s="375">
        <f t="shared" si="8"/>
        <v>0</v>
      </c>
    </row>
    <row r="26" spans="2:25" ht="15" thickBot="1" x14ac:dyDescent="0.4">
      <c r="B26" s="369"/>
      <c r="C26" s="331"/>
      <c r="D26" s="331"/>
      <c r="E26" s="331"/>
      <c r="F26" s="331"/>
      <c r="G26" s="331"/>
      <c r="H26" s="331"/>
      <c r="I26" s="331"/>
      <c r="J26" s="331"/>
      <c r="K26" s="331"/>
      <c r="L26" s="331"/>
      <c r="M26" s="331"/>
      <c r="N26" s="331"/>
      <c r="O26" s="331"/>
      <c r="P26" s="331"/>
      <c r="Q26" s="331"/>
      <c r="R26" s="331"/>
      <c r="S26" s="331"/>
      <c r="T26" s="331"/>
      <c r="U26" s="331"/>
      <c r="V26" s="331"/>
      <c r="W26" s="331"/>
      <c r="X26" s="331"/>
      <c r="Y26" s="332"/>
    </row>
    <row r="27" spans="2:25" ht="15" thickBot="1" x14ac:dyDescent="0.4">
      <c r="B27" s="364" t="s">
        <v>494</v>
      </c>
      <c r="C27" s="365"/>
      <c r="D27" s="365"/>
      <c r="E27" s="331"/>
      <c r="F27" s="331"/>
      <c r="G27" s="331"/>
      <c r="H27" s="331"/>
      <c r="I27" s="331"/>
      <c r="J27" s="331"/>
      <c r="K27" s="331"/>
      <c r="L27" s="331"/>
      <c r="M27" s="331"/>
      <c r="N27" s="331"/>
      <c r="O27" s="331"/>
      <c r="P27" s="331"/>
      <c r="Q27" s="331"/>
      <c r="R27" s="331"/>
      <c r="S27" s="331"/>
      <c r="T27" s="331"/>
      <c r="U27" s="331"/>
      <c r="V27" s="331"/>
      <c r="W27" s="331"/>
      <c r="X27" s="331"/>
      <c r="Y27" s="332"/>
    </row>
    <row r="28" spans="2:25" ht="30" customHeight="1" thickBot="1" x14ac:dyDescent="0.4">
      <c r="B28" s="327" t="s">
        <v>512</v>
      </c>
      <c r="C28" s="328"/>
      <c r="D28" s="328"/>
      <c r="E28" s="84">
        <v>149678</v>
      </c>
      <c r="F28" s="13">
        <v>1</v>
      </c>
      <c r="G28" s="13"/>
      <c r="H28" s="13"/>
      <c r="I28" s="13"/>
      <c r="J28" s="13"/>
      <c r="K28" s="13"/>
      <c r="L28" s="13"/>
      <c r="M28" s="13"/>
      <c r="N28" s="13"/>
      <c r="O28" s="13"/>
      <c r="P28" s="13"/>
      <c r="Q28" s="13"/>
      <c r="R28" s="13"/>
      <c r="S28" s="13"/>
      <c r="T28" s="13"/>
      <c r="U28" s="13"/>
      <c r="V28" s="13"/>
      <c r="W28" s="13"/>
      <c r="X28" s="13"/>
      <c r="Y28" s="14"/>
    </row>
    <row r="29" spans="2:25" ht="15" thickBot="1" x14ac:dyDescent="0.4">
      <c r="B29" s="370" t="s">
        <v>513</v>
      </c>
      <c r="C29" s="371"/>
      <c r="D29" s="371"/>
      <c r="E29" s="372"/>
      <c r="F29" s="376">
        <f>$E28*F28</f>
        <v>149678</v>
      </c>
      <c r="G29" s="376">
        <f t="shared" ref="G29:Y29" si="9">$E28*G28</f>
        <v>0</v>
      </c>
      <c r="H29" s="376">
        <f t="shared" si="9"/>
        <v>0</v>
      </c>
      <c r="I29" s="376">
        <f t="shared" si="9"/>
        <v>0</v>
      </c>
      <c r="J29" s="376">
        <f t="shared" si="9"/>
        <v>0</v>
      </c>
      <c r="K29" s="376">
        <f t="shared" si="9"/>
        <v>0</v>
      </c>
      <c r="L29" s="376">
        <f t="shared" si="9"/>
        <v>0</v>
      </c>
      <c r="M29" s="376">
        <f t="shared" si="9"/>
        <v>0</v>
      </c>
      <c r="N29" s="376">
        <f t="shared" si="9"/>
        <v>0</v>
      </c>
      <c r="O29" s="376">
        <f t="shared" si="9"/>
        <v>0</v>
      </c>
      <c r="P29" s="376">
        <f t="shared" si="9"/>
        <v>0</v>
      </c>
      <c r="Q29" s="376">
        <f t="shared" si="9"/>
        <v>0</v>
      </c>
      <c r="R29" s="376">
        <f t="shared" si="9"/>
        <v>0</v>
      </c>
      <c r="S29" s="376">
        <f t="shared" si="9"/>
        <v>0</v>
      </c>
      <c r="T29" s="376">
        <f t="shared" si="9"/>
        <v>0</v>
      </c>
      <c r="U29" s="376">
        <f t="shared" si="9"/>
        <v>0</v>
      </c>
      <c r="V29" s="376">
        <f t="shared" si="9"/>
        <v>0</v>
      </c>
      <c r="W29" s="376">
        <f t="shared" si="9"/>
        <v>0</v>
      </c>
      <c r="X29" s="376">
        <f t="shared" si="9"/>
        <v>0</v>
      </c>
      <c r="Y29" s="377">
        <f t="shared" si="9"/>
        <v>0</v>
      </c>
    </row>
    <row r="30" spans="2:25" ht="15" thickTop="1" x14ac:dyDescent="0.35"/>
  </sheetData>
  <mergeCells count="19">
    <mergeCell ref="B25:D25"/>
    <mergeCell ref="B27:D27"/>
    <mergeCell ref="B28:D28"/>
    <mergeCell ref="B29:D29"/>
    <mergeCell ref="B19:D19"/>
    <mergeCell ref="B21:D21"/>
    <mergeCell ref="B20:D20"/>
    <mergeCell ref="B24:D24"/>
    <mergeCell ref="B22:D22"/>
    <mergeCell ref="C3:Q3"/>
    <mergeCell ref="C5:Q5"/>
    <mergeCell ref="B14:D14"/>
    <mergeCell ref="B23:D23"/>
    <mergeCell ref="C7:Q7"/>
    <mergeCell ref="C9:Q9"/>
    <mergeCell ref="B15:D15"/>
    <mergeCell ref="B16:D16"/>
    <mergeCell ref="B17:D17"/>
    <mergeCell ref="B18:D18"/>
  </mergeCell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96609" r:id="rId4" name=" 12">
              <controlPr defaultSize="0" print="0" uiObject="1" autoLine="0" autoPict="0">
                <anchor moveWithCells="1" sizeWithCells="1">
                  <from>
                    <xdr:col>7</xdr:col>
                    <xdr:colOff>0</xdr:colOff>
                    <xdr:row>12</xdr:row>
                    <xdr:rowOff>0</xdr:rowOff>
                  </from>
                  <to>
                    <xdr:col>8</xdr:col>
                    <xdr:colOff>158750</xdr:colOff>
                    <xdr:row>13</xdr:row>
                    <xdr:rowOff>0</xdr:rowOff>
                  </to>
                </anchor>
              </controlPr>
            </control>
          </mc:Choice>
        </mc:AlternateContent>
        <mc:AlternateContent xmlns:mc="http://schemas.openxmlformats.org/markup-compatibility/2006">
          <mc:Choice Requires="x14">
            <control shapeId="196610" r:id="rId5" name="Drop Down 2">
              <controlPr defaultSize="0" print="0" uiObject="1" autoLine="0" autoPict="0">
                <anchor moveWithCells="1" sizeWithCells="1">
                  <from>
                    <xdr:col>8</xdr:col>
                    <xdr:colOff>0</xdr:colOff>
                    <xdr:row>12</xdr:row>
                    <xdr:rowOff>0</xdr:rowOff>
                  </from>
                  <to>
                    <xdr:col>9</xdr:col>
                    <xdr:colOff>158750</xdr:colOff>
                    <xdr:row>13</xdr:row>
                    <xdr:rowOff>0</xdr:rowOff>
                  </to>
                </anchor>
              </controlPr>
            </control>
          </mc:Choice>
        </mc:AlternateContent>
        <mc:AlternateContent xmlns:mc="http://schemas.openxmlformats.org/markup-compatibility/2006">
          <mc:Choice Requires="x14">
            <control shapeId="196611" r:id="rId6" name="Drop Down 3">
              <controlPr defaultSize="0" print="0" uiObject="1" autoLine="0" autoPict="0">
                <anchor moveWithCells="1" sizeWithCells="1">
                  <from>
                    <xdr:col>9</xdr:col>
                    <xdr:colOff>0</xdr:colOff>
                    <xdr:row>12</xdr:row>
                    <xdr:rowOff>0</xdr:rowOff>
                  </from>
                  <to>
                    <xdr:col>10</xdr:col>
                    <xdr:colOff>158750</xdr:colOff>
                    <xdr:row>13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3" id="{E920F60C-2193-4FBD-8D6C-F092BD802B9F}">
            <xm:f>'\\192.168.100.2\Personal Data\Users\smukherjee\Dropbox\EGPAF\EA 2018\Kenya\[Expenditure Analysis - Revised_Timiza.xlsx]Metadata and Error Checks'!#REF!="x"</xm:f>
            <x14:dxf>
              <fill>
                <patternFill>
                  <bgColor theme="5" tint="0.39994506668294322"/>
                </patternFill>
              </fill>
            </x14:dxf>
          </x14:cfRule>
          <xm:sqref>U12</xm:sqref>
        </x14:conditionalFormatting>
        <x14:conditionalFormatting xmlns:xm="http://schemas.microsoft.com/office/excel/2006/main">
          <x14:cfRule type="expression" priority="51" id="{BA6C9AC0-30D8-4763-AD99-5B915415C58F}">
            <xm:f>'\\192.168.100.2\Personal Data\Users\smukherjee\Dropbox\EGPAF\EA 2018\Kenya\[Expenditure Analysis - Revised_Timiza.xlsx]Metadata and Error Checks'!#REF!="x"</xm:f>
            <x14:dxf>
              <fill>
                <patternFill>
                  <bgColor theme="5" tint="0.39994506668294322"/>
                </patternFill>
              </fill>
            </x14:dxf>
          </x14:cfRule>
          <x14:cfRule type="expression" priority="52" id="{5282B622-56B0-47D4-A73A-1BF8672267F1}">
            <xm:f>'\\192.168.100.2\Personal Data\Users\smukherjee\Dropbox\EGPAF\EA 2018\Kenya\[Expenditure Analysis - Revised_Timiza.xlsx]Metadata and Error Checks'!#REF!="x"</xm:f>
            <x14:dxf>
              <fill>
                <patternFill>
                  <bgColor theme="5" tint="0.39994506668294322"/>
                </patternFill>
              </fill>
            </x14:dxf>
          </x14:cfRule>
          <xm:sqref>T13</xm:sqref>
        </x14:conditionalFormatting>
        <x14:conditionalFormatting xmlns:xm="http://schemas.microsoft.com/office/excel/2006/main">
          <x14:cfRule type="expression" priority="42" id="{813708A7-1E81-4934-A6C1-57E09454942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50" id="{747911F5-2D3C-4FE1-9890-D7FCE96C0FD9}">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G13</xm:sqref>
        </x14:conditionalFormatting>
        <x14:conditionalFormatting xmlns:xm="http://schemas.microsoft.com/office/excel/2006/main">
          <x14:cfRule type="expression" priority="40" id="{5B389D2E-3D5F-421D-95AF-360DDC4F5425}">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9" id="{34D8E1E7-269D-412C-9976-D3AD8FAE4A9F}">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H13</xm:sqref>
        </x14:conditionalFormatting>
        <x14:conditionalFormatting xmlns:xm="http://schemas.microsoft.com/office/excel/2006/main">
          <x14:cfRule type="expression" priority="38" id="{990113F0-066F-4ED5-A539-2FD9B117381A}">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8" id="{61A5000D-DF6A-4C4C-9BC1-2E08310BCBB0}">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I13</xm:sqref>
        </x14:conditionalFormatting>
        <x14:conditionalFormatting xmlns:xm="http://schemas.microsoft.com/office/excel/2006/main">
          <x14:cfRule type="expression" priority="36" id="{0C5D78D6-B841-447E-A569-67D9D53334B3}">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7" id="{74C102E9-B3CC-46C2-A0CC-C5D7634312AE}">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K13</xm:sqref>
        </x14:conditionalFormatting>
        <x14:conditionalFormatting xmlns:xm="http://schemas.microsoft.com/office/excel/2006/main">
          <x14:cfRule type="expression" priority="34" id="{C2400528-F9F2-4EB8-A677-C741B585973D}">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6" id="{7C35ED76-A16A-4339-AD5F-B03A90F7C49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L13</xm:sqref>
        </x14:conditionalFormatting>
        <x14:conditionalFormatting xmlns:xm="http://schemas.microsoft.com/office/excel/2006/main">
          <x14:cfRule type="expression" priority="32" id="{70129DE7-3B44-4064-A819-A006850D7181}">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5" id="{53AB7B40-E6F8-4688-8B38-67055E2A3C99}">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N13</xm:sqref>
        </x14:conditionalFormatting>
        <x14:conditionalFormatting xmlns:xm="http://schemas.microsoft.com/office/excel/2006/main">
          <x14:cfRule type="expression" priority="30" id="{3CCA8091-0EAF-4477-AC00-8A8D759A1B28}">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44" id="{5FD47C9C-97E7-4C7C-ADF2-771F005157A8}">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Q13</xm:sqref>
        </x14:conditionalFormatting>
        <x14:conditionalFormatting xmlns:xm="http://schemas.microsoft.com/office/excel/2006/main">
          <x14:cfRule type="expression" priority="43" id="{19656174-B81D-49A0-BF56-9E496B83C91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G12</xm:sqref>
        </x14:conditionalFormatting>
        <x14:conditionalFormatting xmlns:xm="http://schemas.microsoft.com/office/excel/2006/main">
          <x14:cfRule type="expression" priority="41" id="{FA86B8D2-384F-4FFD-A890-596DB6C15044}">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H12</xm:sqref>
        </x14:conditionalFormatting>
        <x14:conditionalFormatting xmlns:xm="http://schemas.microsoft.com/office/excel/2006/main">
          <x14:cfRule type="expression" priority="39" id="{B5EB837A-CBF5-4A22-A772-0701FF2F773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I12:J12</xm:sqref>
        </x14:conditionalFormatting>
        <x14:conditionalFormatting xmlns:xm="http://schemas.microsoft.com/office/excel/2006/main">
          <x14:cfRule type="expression" priority="37" id="{6B4C4A30-EB1A-4BFA-B6AF-5E0E76E628C5}">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K12</xm:sqref>
        </x14:conditionalFormatting>
        <x14:conditionalFormatting xmlns:xm="http://schemas.microsoft.com/office/excel/2006/main">
          <x14:cfRule type="expression" priority="35" id="{FB00FE67-7337-46CD-836B-6B4B0D20A138}">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L12</xm:sqref>
        </x14:conditionalFormatting>
        <x14:conditionalFormatting xmlns:xm="http://schemas.microsoft.com/office/excel/2006/main">
          <x14:cfRule type="expression" priority="33" id="{95AF45AB-0A0E-4F0C-B954-6F0BC66C850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N12</xm:sqref>
        </x14:conditionalFormatting>
        <x14:conditionalFormatting xmlns:xm="http://schemas.microsoft.com/office/excel/2006/main">
          <x14:cfRule type="expression" priority="31" id="{058ADE4A-6B31-4357-B3A4-1A69C5BD06B5}">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Q12</xm:sqref>
        </x14:conditionalFormatting>
        <x14:conditionalFormatting xmlns:xm="http://schemas.microsoft.com/office/excel/2006/main">
          <x14:cfRule type="expression" priority="26" id="{5839FB85-0A87-42F2-8D7C-9500DE84C5F4}">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R12</xm:sqref>
        </x14:conditionalFormatting>
        <x14:conditionalFormatting xmlns:xm="http://schemas.microsoft.com/office/excel/2006/main">
          <x14:cfRule type="expression" priority="28" id="{F571B19A-56F6-4FDC-98BB-A19E3CCAE6DE}">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9" id="{6E1A95C7-5303-4476-97B1-F500CEB1F509}">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J13</xm:sqref>
        </x14:conditionalFormatting>
        <x14:conditionalFormatting xmlns:xm="http://schemas.microsoft.com/office/excel/2006/main">
          <x14:cfRule type="expression" priority="25" id="{E92DE502-AA6A-42EC-BF40-DD2F4F0D66C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7" id="{EC4CF2AA-25ED-47C0-AF04-86DC1CCE7831}">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R13</xm:sqref>
        </x14:conditionalFormatting>
        <x14:conditionalFormatting xmlns:xm="http://schemas.microsoft.com/office/excel/2006/main">
          <x14:cfRule type="expression" priority="24" id="{D62683D6-3D76-4CC1-8266-79EC4B33310E}">
            <xm:f>'\\192.168.100.2\Personal Data\Users\smukherjee\Dropbox\EGPAF\EA 2018\Kenya\[Expenditure Analysis - Revised_Timiza.xlsx]Metadata and Error Checks'!#REF!="x"</xm:f>
            <x14:dxf>
              <fill>
                <patternFill>
                  <bgColor theme="5" tint="0.39994506668294322"/>
                </patternFill>
              </fill>
            </x14:dxf>
          </x14:cfRule>
          <xm:sqref>S12</xm:sqref>
        </x14:conditionalFormatting>
        <x14:conditionalFormatting xmlns:xm="http://schemas.microsoft.com/office/excel/2006/main">
          <x14:cfRule type="expression" priority="22" id="{F04B40D8-5A8C-45B9-A899-639952060C7E}">
            <xm:f>'\\192.168.100.2\Personal Data\Users\smukherjee\Dropbox\EGPAF\EA 2018\Kenya\[Expenditure Analysis - Revised_Timiza.xlsx]Metadata and Error Checks'!#REF!="x"</xm:f>
            <x14:dxf>
              <fill>
                <patternFill>
                  <bgColor theme="5" tint="0.39994506668294322"/>
                </patternFill>
              </fill>
            </x14:dxf>
          </x14:cfRule>
          <x14:cfRule type="expression" priority="23" id="{0A1C5034-22D3-44D3-A275-21DAAE72855F}">
            <xm:f>'\\192.168.100.2\Personal Data\Users\smukherjee\Dropbox\EGPAF\EA 2018\Kenya\[Expenditure Analysis - Revised_Timiza.xlsx]Metadata and Error Checks'!#REF!="x"</xm:f>
            <x14:dxf>
              <fill>
                <patternFill>
                  <bgColor theme="5" tint="0.39994506668294322"/>
                </patternFill>
              </fill>
            </x14:dxf>
          </x14:cfRule>
          <xm:sqref>S13</xm:sqref>
        </x14:conditionalFormatting>
        <x14:conditionalFormatting xmlns:xm="http://schemas.microsoft.com/office/excel/2006/main">
          <x14:cfRule type="expression" priority="19" id="{BDEFAD28-F889-4F31-AB82-3932B8F51708}">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21" id="{19340AE1-5DB8-46B6-BC5C-0AF466EEDF8B}">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O13</xm:sqref>
        </x14:conditionalFormatting>
        <x14:conditionalFormatting xmlns:xm="http://schemas.microsoft.com/office/excel/2006/main">
          <x14:cfRule type="expression" priority="20" id="{CAC5679F-CECC-420A-BE70-115EAFC7B3C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O12</xm:sqref>
        </x14:conditionalFormatting>
        <x14:conditionalFormatting xmlns:xm="http://schemas.microsoft.com/office/excel/2006/main">
          <x14:cfRule type="expression" priority="18" id="{1B4D90E7-1C95-4C60-872A-B23FD9922B6C}">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P12</xm:sqref>
        </x14:conditionalFormatting>
        <x14:conditionalFormatting xmlns:xm="http://schemas.microsoft.com/office/excel/2006/main">
          <x14:cfRule type="expression" priority="16" id="{73E72AAB-CF7E-4D70-A253-82D61F0C067A}">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17" id="{286F4729-9105-4937-AA44-B8E17C2A68F3}">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P13</xm:sqref>
        </x14:conditionalFormatting>
        <x14:conditionalFormatting xmlns:xm="http://schemas.microsoft.com/office/excel/2006/main">
          <x14:cfRule type="expression" priority="12" id="{920F9D4E-1AE6-49A1-ADF9-08738A693F4F}">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15" id="{51E6701C-A58F-4213-A237-890BCA9B8DBE}">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L13</xm:sqref>
        </x14:conditionalFormatting>
        <x14:conditionalFormatting xmlns:xm="http://schemas.microsoft.com/office/excel/2006/main">
          <x14:cfRule type="expression" priority="14" id="{7ADABE65-41FD-4652-8F92-588F706F81B9}">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K12</xm:sqref>
        </x14:conditionalFormatting>
        <x14:conditionalFormatting xmlns:xm="http://schemas.microsoft.com/office/excel/2006/main">
          <x14:cfRule type="expression" priority="13" id="{D6B1E74A-E8BD-4258-97D6-489ED9FE2E92}">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L12</xm:sqref>
        </x14:conditionalFormatting>
        <x14:conditionalFormatting xmlns:xm="http://schemas.microsoft.com/office/excel/2006/main">
          <x14:cfRule type="expression" priority="10" id="{3735CF13-CFF4-4DF6-AC6C-D5F44D6EDF56}">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11" id="{142F53D8-7814-447F-952E-32A0CA51F024}">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K13</xm:sqref>
        </x14:conditionalFormatting>
        <x14:conditionalFormatting xmlns:xm="http://schemas.microsoft.com/office/excel/2006/main">
          <x14:cfRule type="expression" priority="9" id="{9A16654D-0C25-4F5F-B45A-D3E865E9CE8C}">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T12</xm:sqref>
        </x14:conditionalFormatting>
        <x14:conditionalFormatting xmlns:xm="http://schemas.microsoft.com/office/excel/2006/main">
          <x14:cfRule type="expression" priority="7" id="{FD2E9839-BCEC-4092-BF05-95873EFD9D04}">
            <xm:f>'\\192.168.100.2\Personal Data\Users\smukherjee\Dropbox\EGPAF\EA 2018\Kenya\[Expenditure Analysis - Revised_Timiza.xlsx]Metadata and Error Checks'!#REF!="x"</xm:f>
            <x14:dxf>
              <fill>
                <patternFill>
                  <bgColor theme="5" tint="0.39994506668294322"/>
                </patternFill>
              </fill>
            </x14:dxf>
          </x14:cfRule>
          <x14:cfRule type="expression" priority="8" id="{464F1093-344C-4CAB-8801-257F20C484AF}">
            <xm:f>'\\192.168.100.2\Personal Data\Users\smukherjee\Dropbox\EGPAF\EA 2018\Kenya\[Expenditure Analysis - Revised_Timiza.xlsx]Metadata and Error Checks'!#REF!="x"</xm:f>
            <x14:dxf>
              <fill>
                <patternFill>
                  <bgColor theme="5" tint="0.39994506668294322"/>
                </patternFill>
              </fill>
            </x14:dxf>
          </x14:cfRule>
          <xm:sqref>U13</xm:sqref>
        </x14:conditionalFormatting>
        <x14:conditionalFormatting xmlns:xm="http://schemas.microsoft.com/office/excel/2006/main">
          <x14:cfRule type="expression" priority="2" id="{12EA9699-486E-4F79-9C78-768BF031F62F}">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M12</xm:sqref>
        </x14:conditionalFormatting>
        <x14:conditionalFormatting xmlns:xm="http://schemas.microsoft.com/office/excel/2006/main">
          <x14:cfRule type="expression" priority="4" id="{AD568B4B-41EF-4F3F-9448-16B4C73E9674}">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6" id="{349E8756-81D1-4D1F-85A2-2DF469A20B7A}">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M13</xm:sqref>
        </x14:conditionalFormatting>
        <x14:conditionalFormatting xmlns:xm="http://schemas.microsoft.com/office/excel/2006/main">
          <x14:cfRule type="expression" priority="5" id="{6A2B2BDF-4A76-433A-8FEF-AE5D74BEDF03}">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M12</xm:sqref>
        </x14:conditionalFormatting>
        <x14:conditionalFormatting xmlns:xm="http://schemas.microsoft.com/office/excel/2006/main">
          <x14:cfRule type="expression" priority="1" id="{F1E2B406-A35D-4D2B-9E64-F85DEA6632E4}">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14:cfRule type="expression" priority="3" id="{28889B17-CAFB-46C1-84C6-C64F405AE31E}">
            <xm:f>'\\192.168.100.2\Personal Data\Users\smukherjee\AppData\Local\Microsoft\Windows\Temporary Internet Files\Content.Outlook\JGUJHI5E\[Expenditure Reporting community intervention-4oct18.xlsx]Metadata and Error Checks'!#REF!="x"</xm:f>
            <x14:dxf>
              <fill>
                <patternFill>
                  <bgColor theme="5" tint="0.39994506668294322"/>
                </patternFill>
              </fill>
            </x14:dxf>
          </x14:cfRule>
          <xm:sqref>M13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9E89287-5DDA-4CDE-9E61-7415D8122F18}">
          <x14:formula1>
            <xm:f>Lists!$B$2:$B$49</xm:f>
          </x14:formula1>
          <xm:sqref>F12:X12</xm:sqref>
        </x14:dataValidation>
        <x14:dataValidation type="list" allowBlank="1" showInputMessage="1" showErrorMessage="1" xr:uid="{C1C6016E-266E-4270-950F-1A47DCCFACCC}">
          <x14:formula1>
            <xm:f>Lists!$D$3:$D$29</xm:f>
          </x14:formula1>
          <xm:sqref>F13:X13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37"/>
  <sheetViews>
    <sheetView showGridLines="0" zoomScale="67" zoomScaleNormal="67" workbookViewId="0">
      <pane xSplit="2" ySplit="4" topLeftCell="C29" activePane="bottomRight" state="frozen"/>
      <selection pane="topRight" activeCell="D1" sqref="D1"/>
      <selection pane="bottomLeft" activeCell="A5" sqref="A5"/>
      <selection pane="bottomRight" activeCell="B37" sqref="B37"/>
    </sheetView>
  </sheetViews>
  <sheetFormatPr defaultRowHeight="15.5" x14ac:dyDescent="0.35"/>
  <cols>
    <col min="1" max="1" width="104.90625" style="113" customWidth="1"/>
    <col min="2" max="2" width="17.90625" style="113" customWidth="1"/>
    <col min="3" max="3" width="22" customWidth="1"/>
    <col min="4" max="4" width="19.453125" customWidth="1"/>
    <col min="5" max="5" width="15.36328125" customWidth="1"/>
    <col min="6" max="6" width="15.54296875" customWidth="1"/>
    <col min="7" max="7" width="17" customWidth="1"/>
    <col min="8" max="8" width="14.08984375" customWidth="1"/>
    <col min="9" max="9" width="13.6328125" customWidth="1"/>
    <col min="10" max="10" width="13.90625" customWidth="1"/>
    <col min="11" max="11" width="13.36328125" customWidth="1"/>
    <col min="12" max="12" width="16.08984375" customWidth="1"/>
    <col min="13" max="13" width="14.90625" customWidth="1"/>
    <col min="14" max="14" width="15.36328125" customWidth="1"/>
    <col min="15" max="15" width="15" customWidth="1"/>
    <col min="16" max="16" width="16.54296875" customWidth="1"/>
    <col min="17" max="17" width="16.08984375" customWidth="1"/>
    <col min="18" max="18" width="14.453125" customWidth="1"/>
    <col min="19" max="19" width="16.90625" customWidth="1"/>
    <col min="20" max="21" width="14.90625" customWidth="1"/>
    <col min="22" max="22" width="15.6328125" customWidth="1"/>
    <col min="23" max="23" width="21.6328125" customWidth="1"/>
    <col min="24" max="24" width="11.08984375" customWidth="1"/>
  </cols>
  <sheetData>
    <row r="1" spans="1:23" x14ac:dyDescent="0.35">
      <c r="A1" s="113" t="str">
        <f>+'Expenditure Template'!A1</f>
        <v>Country / Award Name: USAID XXXXX, XXXXX</v>
      </c>
    </row>
    <row r="2" spans="1:23" ht="16" thickBot="1" x14ac:dyDescent="0.4">
      <c r="A2" s="288" t="s">
        <v>522</v>
      </c>
      <c r="B2" s="288"/>
      <c r="C2" s="288"/>
      <c r="D2" s="288"/>
      <c r="E2" s="288"/>
      <c r="F2" s="288"/>
      <c r="G2" s="288"/>
      <c r="H2" s="288"/>
      <c r="I2" s="288"/>
      <c r="J2" s="288"/>
      <c r="K2" s="288"/>
      <c r="L2" s="288"/>
      <c r="M2" s="288"/>
      <c r="N2" s="288"/>
      <c r="O2" s="288"/>
      <c r="P2" s="288"/>
      <c r="Q2" s="288"/>
      <c r="R2" s="288"/>
      <c r="S2" s="288"/>
      <c r="T2" s="288"/>
      <c r="U2" s="288"/>
      <c r="V2" s="288"/>
      <c r="W2" s="288"/>
    </row>
    <row r="3" spans="1:23" ht="16.5" thickTop="1" thickBot="1" x14ac:dyDescent="0.4">
      <c r="C3" s="18" t="s">
        <v>7</v>
      </c>
      <c r="D3" s="19" t="s">
        <v>0</v>
      </c>
      <c r="E3" s="19" t="s">
        <v>1</v>
      </c>
      <c r="F3" s="19" t="s">
        <v>2</v>
      </c>
      <c r="G3" s="19" t="s">
        <v>3</v>
      </c>
      <c r="H3" s="19" t="s">
        <v>4</v>
      </c>
      <c r="I3" s="19" t="s">
        <v>5</v>
      </c>
      <c r="J3" s="19" t="s">
        <v>6</v>
      </c>
      <c r="K3" s="19" t="s">
        <v>28</v>
      </c>
      <c r="L3" s="19" t="s">
        <v>29</v>
      </c>
      <c r="M3" s="19" t="s">
        <v>30</v>
      </c>
      <c r="N3" s="19" t="s">
        <v>31</v>
      </c>
      <c r="O3" s="19" t="s">
        <v>32</v>
      </c>
      <c r="P3" s="19" t="s">
        <v>33</v>
      </c>
      <c r="Q3" s="19" t="s">
        <v>34</v>
      </c>
      <c r="R3" s="19" t="s">
        <v>35</v>
      </c>
      <c r="S3" s="19" t="s">
        <v>36</v>
      </c>
      <c r="T3" s="19" t="s">
        <v>37</v>
      </c>
      <c r="U3" s="19" t="s">
        <v>38</v>
      </c>
      <c r="V3" s="20" t="s">
        <v>39</v>
      </c>
      <c r="W3" s="27" t="s">
        <v>117</v>
      </c>
    </row>
    <row r="4" spans="1:23" ht="60.75" customHeight="1" thickTop="1" thickBot="1" x14ac:dyDescent="0.5">
      <c r="A4" s="289" t="s">
        <v>9</v>
      </c>
      <c r="B4" s="290"/>
      <c r="C4" s="22" t="str">
        <f>'Expenditure Template'!B3</f>
        <v>Program Management</v>
      </c>
      <c r="D4" s="22" t="str">
        <f>'Expenditure Template'!C3</f>
        <v>Care &amp; Treatment - SD Direct Service Provision (Children)</v>
      </c>
      <c r="E4" s="22" t="str">
        <f>'Expenditure Template'!D3</f>
        <v>Care &amp; Treatment - NSD (Supervision, Training, M&amp;E)</v>
      </c>
      <c r="F4" s="22" t="str">
        <f>'Expenditure Template'!E3</f>
        <v>Care &amp; Treatment - SD (Non-Targeted)</v>
      </c>
      <c r="G4" s="22" t="str">
        <f>'Expenditure Template'!F3</f>
        <v xml:space="preserve">Care &amp; Treatment - SD - Pregnant Women </v>
      </c>
      <c r="H4" s="22" t="str">
        <f>'Expenditure Template'!G3</f>
        <v>Care &amp; Treatment - Adolescents (Teen Clubs)</v>
      </c>
      <c r="I4" s="22" t="str">
        <f>'Expenditure Template'!H3</f>
        <v>Testing - Facility Based - SD (Direct service provision - Key Populations)</v>
      </c>
      <c r="J4" s="22" t="str">
        <f>'Expenditure Template'!I3</f>
        <v>Community Based Testing - SD General</v>
      </c>
      <c r="K4" s="22" t="str">
        <f>'Expenditure Template'!J3</f>
        <v>Testing - NSD (Training, Supervision, M&amp;E)</v>
      </c>
      <c r="L4" s="22" t="str">
        <f>'Expenditure Template'!K3</f>
        <v>Testing - Direct Service Provision (Non-Targeted)</v>
      </c>
      <c r="M4" s="22" t="str">
        <f>'Expenditure Template'!L3</f>
        <v>Voluntary Male Medical Circumcision - Service Delivery</v>
      </c>
      <c r="N4" s="22" t="str">
        <f>'Expenditure Template'!M3</f>
        <v>PrEP</v>
      </c>
      <c r="O4" s="22" t="str">
        <f>'Expenditure Template'!N3</f>
        <v>Research and Evaluations / Studies</v>
      </c>
      <c r="P4" s="22">
        <f>'Expenditure Template'!O3</f>
        <v>0</v>
      </c>
      <c r="Q4" s="22">
        <f>'Expenditure Template'!O3</f>
        <v>0</v>
      </c>
      <c r="R4" s="22">
        <f>'Expenditure Template'!P3</f>
        <v>0</v>
      </c>
      <c r="S4" s="22">
        <f>'Expenditure Template'!Q3</f>
        <v>0</v>
      </c>
      <c r="T4" s="22">
        <f>'Expenditure Template'!R3</f>
        <v>0</v>
      </c>
      <c r="U4" s="22">
        <f>'Expenditure Template'!S3</f>
        <v>0</v>
      </c>
      <c r="V4" s="22">
        <f>'[11]Health and Other Supplies'!V4</f>
        <v>0</v>
      </c>
      <c r="W4" s="28"/>
    </row>
    <row r="5" spans="1:23" ht="54" customHeight="1" thickBot="1" x14ac:dyDescent="0.5">
      <c r="A5" s="291" t="s">
        <v>10</v>
      </c>
      <c r="B5" s="292"/>
      <c r="C5" s="22" t="str">
        <f>'Expenditure Template'!B4</f>
        <v>Program Management</v>
      </c>
      <c r="D5" s="22" t="str">
        <f>'Expenditure Template'!C4</f>
        <v>C&amp;T: HIV Clinical Services - SD</v>
      </c>
      <c r="E5" s="22" t="str">
        <f>'Expenditure Template'!D4</f>
        <v>C&amp;T: Not Disaggregated - NSD</v>
      </c>
      <c r="F5" s="22" t="str">
        <f>'Expenditure Template'!E4</f>
        <v>C&amp;T: HIV Clinical Services - SD</v>
      </c>
      <c r="G5" s="22" t="str">
        <f>'Expenditure Template'!F4</f>
        <v>C&amp;T: HIV Clinical Services - SD</v>
      </c>
      <c r="H5" s="22" t="str">
        <f>'Expenditure Template'!G4</f>
        <v>C&amp;T: Not Disaggregated - SD</v>
      </c>
      <c r="I5" s="22" t="str">
        <f>'Expenditure Template'!H4</f>
        <v>HTS: Facility Based Testing - SD</v>
      </c>
      <c r="J5" s="22" t="str">
        <f>'Expenditure Template'!I4</f>
        <v>HTS: Community Based Testing - SD</v>
      </c>
      <c r="K5" s="22" t="str">
        <f>'Expenditure Template'!J4</f>
        <v>HTS: Facility Based Testing - NSD</v>
      </c>
      <c r="L5" s="22" t="str">
        <f>'Expenditure Template'!K4</f>
        <v>HTS: Facility Based Testing - SD</v>
      </c>
      <c r="M5" s="22" t="str">
        <f>'Expenditure Template'!L4</f>
        <v>PREV: VMMC - SD</v>
      </c>
      <c r="N5" s="22" t="str">
        <f>'Expenditure Template'!M4</f>
        <v>PREV: PrEP - SD</v>
      </c>
      <c r="O5" s="22" t="str">
        <f>'Expenditure Template'!N4</f>
        <v>ASP: HMIS, Surveillance, and Research</v>
      </c>
      <c r="P5" s="22">
        <f>'Expenditure Template'!O4</f>
        <v>0</v>
      </c>
      <c r="Q5" s="22">
        <f>'Expenditure Template'!P4</f>
        <v>0</v>
      </c>
      <c r="R5" s="22">
        <f>'Expenditure Template'!Q4</f>
        <v>0</v>
      </c>
      <c r="S5" s="22">
        <f>'Expenditure Template'!R4</f>
        <v>0</v>
      </c>
      <c r="T5" s="22">
        <f>'Expenditure Template'!S4</f>
        <v>0</v>
      </c>
      <c r="U5" s="22">
        <f>'Expenditure Template'!T4</f>
        <v>0</v>
      </c>
      <c r="V5" s="120">
        <f>'[11]Health and Other Supplies'!V5</f>
        <v>0</v>
      </c>
      <c r="W5" s="28"/>
    </row>
    <row r="6" spans="1:23" ht="68.25" customHeight="1" thickBot="1" x14ac:dyDescent="0.5">
      <c r="A6" s="293" t="s">
        <v>11</v>
      </c>
      <c r="B6" s="294"/>
      <c r="C6" s="22" t="str">
        <f>'Expenditure Template'!B5</f>
        <v>Non-Targeted Pop: Not Disaggregated</v>
      </c>
      <c r="D6" s="22" t="str">
        <f>'Expenditure Template'!C5</f>
        <v>Non-Targeted Pop: Children</v>
      </c>
      <c r="E6" s="22" t="str">
        <f>'Expenditure Template'!D5</f>
        <v>Non-Targeted Pop: Not Disaggregated</v>
      </c>
      <c r="F6" s="22" t="str">
        <f>'Expenditure Template'!E5</f>
        <v>Non-Targeted Pop: Not Disaggregated</v>
      </c>
      <c r="G6" s="22" t="str">
        <f>'Expenditure Template'!F5</f>
        <v>Pregnant and Breastfeeding Wwomen: Not Disaggregated</v>
      </c>
      <c r="H6" s="22" t="str">
        <f>'Expenditure Template'!G5</f>
        <v>Non-Targeted Pop: Young people and adolescents</v>
      </c>
      <c r="I6" s="22" t="str">
        <f>'Expenditure Template'!H5</f>
        <v>Key Pops: Not Disaggregated</v>
      </c>
      <c r="J6" s="22" t="str">
        <f>'Expenditure Template'!I5</f>
        <v>Non-Targeted Pop: Not Disaggregated</v>
      </c>
      <c r="K6" s="22" t="str">
        <f>'Expenditure Template'!J5</f>
        <v>Non-Targeted Pop: Not Disaggregated</v>
      </c>
      <c r="L6" s="22" t="str">
        <f>'Expenditure Template'!K5</f>
        <v>Non-Targeted Pop: Not Disaggregated</v>
      </c>
      <c r="M6" s="22" t="str">
        <f>'Expenditure Template'!L5</f>
        <v>Males: Young men and adolescent males</v>
      </c>
      <c r="N6" s="22" t="str">
        <f>'Expenditure Template'!M5</f>
        <v>Non-Targeted Pop: Not Disaggregated</v>
      </c>
      <c r="O6" s="22" t="str">
        <f>'Expenditure Template'!N5</f>
        <v>Non-Targeted Pop: Not Disaggregated</v>
      </c>
      <c r="P6" s="22">
        <f>'Expenditure Template'!O5</f>
        <v>0</v>
      </c>
      <c r="Q6" s="22">
        <f>'Expenditure Template'!P5</f>
        <v>0</v>
      </c>
      <c r="R6" s="22">
        <f>'Expenditure Template'!Q5</f>
        <v>0</v>
      </c>
      <c r="S6" s="22">
        <f>'Expenditure Template'!R5</f>
        <v>0</v>
      </c>
      <c r="T6" s="22">
        <f>'Expenditure Template'!S5</f>
        <v>0</v>
      </c>
      <c r="U6" s="22">
        <f>'Expenditure Template'!T5</f>
        <v>0</v>
      </c>
      <c r="V6" s="121">
        <f>'[11]Health and Other Supplies'!V6</f>
        <v>0</v>
      </c>
      <c r="W6" s="28"/>
    </row>
    <row r="7" spans="1:23" ht="52.5" customHeight="1" thickBot="1" x14ac:dyDescent="0.4">
      <c r="A7" s="122" t="s">
        <v>399</v>
      </c>
      <c r="B7" s="122" t="s">
        <v>514</v>
      </c>
      <c r="C7" s="33"/>
      <c r="D7" s="34"/>
      <c r="E7" s="35"/>
      <c r="F7" s="35"/>
      <c r="G7" s="35"/>
      <c r="H7" s="35"/>
      <c r="I7" s="35"/>
      <c r="J7" s="35"/>
      <c r="K7" s="35"/>
      <c r="L7" s="35"/>
      <c r="M7" s="35"/>
      <c r="N7" s="35"/>
      <c r="O7" s="35"/>
      <c r="P7" s="35"/>
      <c r="Q7" s="35"/>
      <c r="R7" s="35"/>
      <c r="S7" s="35"/>
      <c r="T7" s="35"/>
      <c r="U7" s="35"/>
      <c r="V7" s="36"/>
      <c r="W7" s="37">
        <f t="shared" ref="W7" si="0">SUM(C7:V7)</f>
        <v>0</v>
      </c>
    </row>
    <row r="8" spans="1:23" ht="16" thickBot="1" x14ac:dyDescent="0.4">
      <c r="A8" s="180" t="s">
        <v>523</v>
      </c>
      <c r="B8" s="181"/>
      <c r="C8" s="182"/>
      <c r="D8" s="182"/>
      <c r="E8" s="182"/>
      <c r="F8" s="182"/>
      <c r="G8" s="182"/>
      <c r="H8" s="182"/>
      <c r="I8" s="182"/>
      <c r="J8" s="182"/>
      <c r="K8" s="182"/>
      <c r="L8" s="182"/>
      <c r="M8" s="182"/>
      <c r="N8" s="182"/>
      <c r="O8" s="182"/>
      <c r="P8" s="182"/>
      <c r="Q8" s="182"/>
      <c r="R8" s="182"/>
      <c r="S8" s="182"/>
      <c r="T8" s="182"/>
      <c r="U8" s="182"/>
      <c r="V8" s="182"/>
      <c r="W8" s="182"/>
    </row>
    <row r="9" spans="1:23" ht="17.5" thickBot="1" x14ac:dyDescent="0.45">
      <c r="A9" s="194" t="s">
        <v>515</v>
      </c>
      <c r="B9" s="192">
        <v>4478</v>
      </c>
      <c r="C9" s="38"/>
      <c r="D9" s="38"/>
      <c r="E9" s="38"/>
      <c r="F9" s="38"/>
      <c r="G9" s="38"/>
      <c r="H9" s="38"/>
      <c r="I9" s="38"/>
      <c r="J9" s="38"/>
      <c r="K9" s="38"/>
      <c r="L9" s="38"/>
      <c r="M9" s="38"/>
      <c r="N9" s="38">
        <v>1</v>
      </c>
      <c r="O9" s="13"/>
      <c r="P9" s="13"/>
      <c r="Q9" s="13"/>
      <c r="R9" s="13"/>
      <c r="S9" s="13"/>
      <c r="T9" s="77"/>
      <c r="U9" s="13"/>
      <c r="V9" s="13"/>
      <c r="W9" s="315">
        <f>SUM(C9:V9)</f>
        <v>1</v>
      </c>
    </row>
    <row r="10" spans="1:23" ht="17.5" thickBot="1" x14ac:dyDescent="0.45">
      <c r="A10" s="194" t="s">
        <v>400</v>
      </c>
      <c r="B10" s="192">
        <v>13939</v>
      </c>
      <c r="C10" s="38"/>
      <c r="D10" s="38"/>
      <c r="E10" s="38"/>
      <c r="F10" s="38"/>
      <c r="G10" s="38">
        <v>1</v>
      </c>
      <c r="H10" s="38"/>
      <c r="I10" s="38"/>
      <c r="J10" s="38"/>
      <c r="K10" s="38"/>
      <c r="L10" s="38"/>
      <c r="M10" s="38"/>
      <c r="N10" s="38"/>
      <c r="O10" s="13"/>
      <c r="P10" s="13"/>
      <c r="Q10" s="13"/>
      <c r="R10" s="13"/>
      <c r="S10" s="13"/>
      <c r="T10" s="77"/>
      <c r="U10" s="13"/>
      <c r="V10" s="13"/>
      <c r="W10" s="315">
        <f t="shared" ref="W10:W33" si="1">SUM(C10:V10)</f>
        <v>1</v>
      </c>
    </row>
    <row r="11" spans="1:23" ht="17.5" thickBot="1" x14ac:dyDescent="0.45">
      <c r="A11" s="194" t="s">
        <v>516</v>
      </c>
      <c r="B11" s="192">
        <v>3883</v>
      </c>
      <c r="C11" s="38"/>
      <c r="D11" s="38"/>
      <c r="E11" s="38"/>
      <c r="F11" s="38"/>
      <c r="G11" s="38"/>
      <c r="H11" s="38">
        <v>1</v>
      </c>
      <c r="I11" s="38"/>
      <c r="J11" s="38"/>
      <c r="K11" s="38"/>
      <c r="L11" s="38"/>
      <c r="M11" s="38"/>
      <c r="N11" s="38"/>
      <c r="O11" s="13"/>
      <c r="P11" s="13"/>
      <c r="Q11" s="13"/>
      <c r="R11" s="13"/>
      <c r="S11" s="13"/>
      <c r="T11" s="77"/>
      <c r="U11" s="13"/>
      <c r="V11" s="13"/>
      <c r="W11" s="315">
        <f t="shared" si="1"/>
        <v>1</v>
      </c>
    </row>
    <row r="12" spans="1:23" ht="17.5" thickBot="1" x14ac:dyDescent="0.45">
      <c r="A12" s="194" t="s">
        <v>517</v>
      </c>
      <c r="B12" s="192">
        <v>1184</v>
      </c>
      <c r="C12" s="38"/>
      <c r="D12" s="38"/>
      <c r="E12" s="38"/>
      <c r="F12" s="38">
        <v>1</v>
      </c>
      <c r="G12" s="38"/>
      <c r="H12" s="38"/>
      <c r="I12" s="38"/>
      <c r="J12" s="38"/>
      <c r="K12" s="38"/>
      <c r="L12" s="38"/>
      <c r="M12" s="38"/>
      <c r="N12" s="38"/>
      <c r="O12" s="13"/>
      <c r="P12" s="13"/>
      <c r="Q12" s="13"/>
      <c r="R12" s="13"/>
      <c r="S12" s="13"/>
      <c r="T12" s="77"/>
      <c r="U12" s="13"/>
      <c r="V12" s="13"/>
      <c r="W12" s="315">
        <f t="shared" si="1"/>
        <v>1</v>
      </c>
    </row>
    <row r="13" spans="1:23" ht="17.5" thickBot="1" x14ac:dyDescent="0.45">
      <c r="A13" s="194" t="s">
        <v>518</v>
      </c>
      <c r="B13" s="192">
        <v>2357</v>
      </c>
      <c r="C13" s="38"/>
      <c r="D13" s="38"/>
      <c r="E13" s="38"/>
      <c r="F13" s="38"/>
      <c r="G13" s="38"/>
      <c r="H13" s="38"/>
      <c r="I13" s="38"/>
      <c r="J13" s="38"/>
      <c r="K13" s="38"/>
      <c r="L13" s="38"/>
      <c r="M13" s="38"/>
      <c r="N13" s="38"/>
      <c r="O13" s="13">
        <v>1</v>
      </c>
      <c r="P13" s="13"/>
      <c r="Q13" s="13"/>
      <c r="R13" s="13"/>
      <c r="S13" s="13"/>
      <c r="T13" s="77"/>
      <c r="U13" s="13"/>
      <c r="V13" s="13"/>
      <c r="W13" s="315">
        <f t="shared" si="1"/>
        <v>1</v>
      </c>
    </row>
    <row r="14" spans="1:23" ht="17.5" thickBot="1" x14ac:dyDescent="0.45">
      <c r="A14" s="194" t="s">
        <v>519</v>
      </c>
      <c r="B14" s="192">
        <v>5658</v>
      </c>
      <c r="C14" s="38"/>
      <c r="D14" s="38"/>
      <c r="E14" s="38"/>
      <c r="F14" s="38"/>
      <c r="G14" s="38"/>
      <c r="H14" s="38"/>
      <c r="I14" s="38"/>
      <c r="J14" s="38">
        <v>1</v>
      </c>
      <c r="K14" s="38"/>
      <c r="L14" s="38"/>
      <c r="M14" s="38"/>
      <c r="N14" s="38"/>
      <c r="O14" s="13"/>
      <c r="P14" s="13"/>
      <c r="Q14" s="13"/>
      <c r="R14" s="13"/>
      <c r="S14" s="13"/>
      <c r="T14" s="77"/>
      <c r="U14" s="13"/>
      <c r="V14" s="13"/>
      <c r="W14" s="315">
        <f t="shared" si="1"/>
        <v>1</v>
      </c>
    </row>
    <row r="15" spans="1:23" ht="17.5" thickBot="1" x14ac:dyDescent="0.45">
      <c r="A15" s="194" t="s">
        <v>520</v>
      </c>
      <c r="B15" s="192">
        <v>7583</v>
      </c>
      <c r="C15" s="38"/>
      <c r="D15" s="38"/>
      <c r="E15" s="38">
        <v>1</v>
      </c>
      <c r="F15" s="38"/>
      <c r="G15" s="38"/>
      <c r="H15" s="38"/>
      <c r="I15" s="38"/>
      <c r="J15" s="38"/>
      <c r="K15" s="38"/>
      <c r="L15" s="38"/>
      <c r="M15" s="38"/>
      <c r="N15" s="38"/>
      <c r="O15" s="13"/>
      <c r="P15" s="13"/>
      <c r="Q15" s="13"/>
      <c r="R15" s="13"/>
      <c r="S15" s="13"/>
      <c r="T15" s="77"/>
      <c r="U15" s="13"/>
      <c r="V15" s="13"/>
      <c r="W15" s="315">
        <f t="shared" si="1"/>
        <v>1</v>
      </c>
    </row>
    <row r="16" spans="1:23" ht="17.5" thickBot="1" x14ac:dyDescent="0.45">
      <c r="A16" s="194"/>
      <c r="B16" s="192"/>
      <c r="C16" s="38"/>
      <c r="D16" s="38"/>
      <c r="E16" s="38"/>
      <c r="F16" s="38"/>
      <c r="G16" s="38"/>
      <c r="H16" s="38"/>
      <c r="I16" s="38"/>
      <c r="J16" s="38"/>
      <c r="K16" s="38"/>
      <c r="L16" s="38"/>
      <c r="M16" s="38"/>
      <c r="N16" s="38"/>
      <c r="O16" s="13"/>
      <c r="P16" s="13"/>
      <c r="Q16" s="13"/>
      <c r="R16" s="13"/>
      <c r="S16" s="13"/>
      <c r="T16" s="77"/>
      <c r="U16" s="13"/>
      <c r="V16" s="13"/>
      <c r="W16" s="315">
        <f t="shared" si="1"/>
        <v>0</v>
      </c>
    </row>
    <row r="17" spans="1:23" ht="17.5" thickBot="1" x14ac:dyDescent="0.45">
      <c r="A17" s="194"/>
      <c r="B17" s="192"/>
      <c r="C17" s="38"/>
      <c r="D17" s="38"/>
      <c r="E17" s="38"/>
      <c r="F17" s="38"/>
      <c r="G17" s="38"/>
      <c r="H17" s="38"/>
      <c r="I17" s="38"/>
      <c r="J17" s="38"/>
      <c r="K17" s="38"/>
      <c r="L17" s="38"/>
      <c r="M17" s="38"/>
      <c r="N17" s="38"/>
      <c r="O17" s="13"/>
      <c r="P17" s="13"/>
      <c r="Q17" s="13"/>
      <c r="R17" s="13"/>
      <c r="S17" s="13"/>
      <c r="T17" s="77"/>
      <c r="U17" s="13"/>
      <c r="V17" s="13"/>
      <c r="W17" s="315">
        <f t="shared" si="1"/>
        <v>0</v>
      </c>
    </row>
    <row r="18" spans="1:23" ht="17.5" thickBot="1" x14ac:dyDescent="0.45">
      <c r="A18" s="194"/>
      <c r="B18" s="192"/>
      <c r="C18" s="38"/>
      <c r="D18" s="38"/>
      <c r="E18" s="38"/>
      <c r="F18" s="38"/>
      <c r="G18" s="38"/>
      <c r="H18" s="38"/>
      <c r="I18" s="38"/>
      <c r="J18" s="38"/>
      <c r="K18" s="38"/>
      <c r="L18" s="38"/>
      <c r="M18" s="38"/>
      <c r="N18" s="38"/>
      <c r="O18" s="13"/>
      <c r="P18" s="13"/>
      <c r="Q18" s="13"/>
      <c r="R18" s="13"/>
      <c r="S18" s="13"/>
      <c r="T18" s="77"/>
      <c r="U18" s="13"/>
      <c r="V18" s="13"/>
      <c r="W18" s="315">
        <f t="shared" si="1"/>
        <v>0</v>
      </c>
    </row>
    <row r="19" spans="1:23" ht="17.5" thickBot="1" x14ac:dyDescent="0.45">
      <c r="A19" s="194"/>
      <c r="B19" s="192"/>
      <c r="C19" s="38"/>
      <c r="D19" s="38"/>
      <c r="E19" s="38"/>
      <c r="F19" s="38"/>
      <c r="G19" s="38"/>
      <c r="H19" s="38"/>
      <c r="I19" s="38"/>
      <c r="J19" s="38"/>
      <c r="K19" s="38"/>
      <c r="L19" s="38"/>
      <c r="M19" s="38"/>
      <c r="N19" s="38"/>
      <c r="O19" s="13"/>
      <c r="P19" s="13"/>
      <c r="Q19" s="13"/>
      <c r="R19" s="13"/>
      <c r="S19" s="13"/>
      <c r="T19" s="77"/>
      <c r="U19" s="13"/>
      <c r="V19" s="13"/>
      <c r="W19" s="315">
        <f t="shared" si="1"/>
        <v>0</v>
      </c>
    </row>
    <row r="20" spans="1:23" ht="17.5" thickBot="1" x14ac:dyDescent="0.45">
      <c r="A20" s="194"/>
      <c r="B20" s="192"/>
      <c r="C20" s="38"/>
      <c r="D20" s="38"/>
      <c r="E20" s="38"/>
      <c r="F20" s="38"/>
      <c r="G20" s="38"/>
      <c r="H20" s="38"/>
      <c r="I20" s="38"/>
      <c r="J20" s="38"/>
      <c r="K20" s="38"/>
      <c r="L20" s="38"/>
      <c r="M20" s="38"/>
      <c r="N20" s="38"/>
      <c r="O20" s="13"/>
      <c r="P20" s="13"/>
      <c r="Q20" s="13"/>
      <c r="R20" s="13"/>
      <c r="S20" s="13"/>
      <c r="T20" s="77"/>
      <c r="U20" s="13"/>
      <c r="V20" s="13"/>
      <c r="W20" s="315">
        <f t="shared" si="1"/>
        <v>0</v>
      </c>
    </row>
    <row r="21" spans="1:23" ht="17.5" thickBot="1" x14ac:dyDescent="0.45">
      <c r="A21" s="194"/>
      <c r="B21" s="192"/>
      <c r="C21" s="38"/>
      <c r="D21" s="38"/>
      <c r="E21" s="38"/>
      <c r="F21" s="38"/>
      <c r="G21" s="38"/>
      <c r="H21" s="38"/>
      <c r="I21" s="38"/>
      <c r="J21" s="38"/>
      <c r="K21" s="38"/>
      <c r="L21" s="38"/>
      <c r="M21" s="38"/>
      <c r="N21" s="38"/>
      <c r="O21" s="13"/>
      <c r="P21" s="13"/>
      <c r="Q21" s="13"/>
      <c r="R21" s="13"/>
      <c r="S21" s="13"/>
      <c r="T21" s="77"/>
      <c r="U21" s="13"/>
      <c r="V21" s="13"/>
      <c r="W21" s="315">
        <f t="shared" si="1"/>
        <v>0</v>
      </c>
    </row>
    <row r="22" spans="1:23" ht="15" thickBot="1" x14ac:dyDescent="0.4">
      <c r="A22" s="196"/>
      <c r="B22" s="179"/>
      <c r="C22" s="38"/>
      <c r="D22" s="38"/>
      <c r="E22" s="38"/>
      <c r="F22" s="38"/>
      <c r="G22" s="38"/>
      <c r="H22" s="38"/>
      <c r="I22" s="38"/>
      <c r="J22" s="38"/>
      <c r="K22" s="38"/>
      <c r="L22" s="38"/>
      <c r="M22" s="38"/>
      <c r="N22" s="38"/>
      <c r="O22" s="13"/>
      <c r="P22" s="13"/>
      <c r="Q22" s="13"/>
      <c r="R22" s="13"/>
      <c r="S22" s="13"/>
      <c r="T22" s="77"/>
      <c r="U22" s="13"/>
      <c r="V22" s="13"/>
      <c r="W22" s="315">
        <f t="shared" si="1"/>
        <v>0</v>
      </c>
    </row>
    <row r="23" spans="1:23" ht="15" thickBot="1" x14ac:dyDescent="0.4">
      <c r="A23" s="178"/>
      <c r="B23" s="179"/>
      <c r="C23" s="38"/>
      <c r="D23" s="38"/>
      <c r="E23" s="38"/>
      <c r="F23" s="38"/>
      <c r="G23" s="38"/>
      <c r="H23" s="38"/>
      <c r="I23" s="38"/>
      <c r="J23" s="38"/>
      <c r="K23" s="38"/>
      <c r="L23" s="38"/>
      <c r="M23" s="38"/>
      <c r="N23" s="38"/>
      <c r="O23" s="13"/>
      <c r="P23" s="13"/>
      <c r="Q23" s="13"/>
      <c r="R23" s="13"/>
      <c r="S23" s="13"/>
      <c r="T23" s="77"/>
      <c r="U23" s="13"/>
      <c r="V23" s="13"/>
      <c r="W23" s="315">
        <f t="shared" si="1"/>
        <v>0</v>
      </c>
    </row>
    <row r="24" spans="1:23" ht="15" thickBot="1" x14ac:dyDescent="0.4">
      <c r="A24" s="178"/>
      <c r="B24" s="179"/>
      <c r="C24" s="38"/>
      <c r="D24" s="38"/>
      <c r="E24" s="38"/>
      <c r="F24" s="38"/>
      <c r="G24" s="38"/>
      <c r="H24" s="38"/>
      <c r="I24" s="38"/>
      <c r="J24" s="38"/>
      <c r="K24" s="38"/>
      <c r="L24" s="38"/>
      <c r="M24" s="38"/>
      <c r="N24" s="38"/>
      <c r="O24" s="13"/>
      <c r="P24" s="13"/>
      <c r="Q24" s="13"/>
      <c r="R24" s="13"/>
      <c r="S24" s="13"/>
      <c r="T24" s="77"/>
      <c r="U24" s="13"/>
      <c r="V24" s="13"/>
      <c r="W24" s="315">
        <f t="shared" si="1"/>
        <v>0</v>
      </c>
    </row>
    <row r="25" spans="1:23" ht="15" thickBot="1" x14ac:dyDescent="0.4">
      <c r="A25" s="178"/>
      <c r="B25" s="179"/>
      <c r="C25" s="38"/>
      <c r="D25" s="38"/>
      <c r="E25" s="38"/>
      <c r="F25" s="38"/>
      <c r="G25" s="38"/>
      <c r="H25" s="38"/>
      <c r="I25" s="38"/>
      <c r="J25" s="38"/>
      <c r="K25" s="38"/>
      <c r="L25" s="38"/>
      <c r="M25" s="38"/>
      <c r="N25" s="38"/>
      <c r="O25" s="13"/>
      <c r="P25" s="13"/>
      <c r="Q25" s="13"/>
      <c r="R25" s="13"/>
      <c r="S25" s="13"/>
      <c r="T25" s="77"/>
      <c r="U25" s="13"/>
      <c r="V25" s="13"/>
      <c r="W25" s="315">
        <f t="shared" si="1"/>
        <v>0</v>
      </c>
    </row>
    <row r="26" spans="1:23" ht="15" thickBot="1" x14ac:dyDescent="0.4">
      <c r="A26" s="178"/>
      <c r="B26" s="179"/>
      <c r="C26" s="38"/>
      <c r="D26" s="38"/>
      <c r="E26" s="38"/>
      <c r="F26" s="38"/>
      <c r="G26" s="38"/>
      <c r="H26" s="38"/>
      <c r="I26" s="38"/>
      <c r="J26" s="38"/>
      <c r="K26" s="38"/>
      <c r="L26" s="38"/>
      <c r="M26" s="38"/>
      <c r="N26" s="38"/>
      <c r="O26" s="13"/>
      <c r="P26" s="13"/>
      <c r="Q26" s="13"/>
      <c r="R26" s="13"/>
      <c r="S26" s="13"/>
      <c r="T26" s="77"/>
      <c r="U26" s="13"/>
      <c r="V26" s="13"/>
      <c r="W26" s="315">
        <f t="shared" si="1"/>
        <v>0</v>
      </c>
    </row>
    <row r="27" spans="1:23" ht="15" thickBot="1" x14ac:dyDescent="0.4">
      <c r="A27" s="178"/>
      <c r="B27" s="179"/>
      <c r="C27" s="38"/>
      <c r="D27" s="38"/>
      <c r="E27" s="38"/>
      <c r="F27" s="38"/>
      <c r="G27" s="38"/>
      <c r="H27" s="38"/>
      <c r="I27" s="38"/>
      <c r="J27" s="38"/>
      <c r="K27" s="38"/>
      <c r="L27" s="38"/>
      <c r="M27" s="38"/>
      <c r="N27" s="38"/>
      <c r="O27" s="13"/>
      <c r="P27" s="13"/>
      <c r="Q27" s="13"/>
      <c r="R27" s="13"/>
      <c r="S27" s="13"/>
      <c r="T27" s="77"/>
      <c r="U27" s="13"/>
      <c r="V27" s="13"/>
      <c r="W27" s="315">
        <f t="shared" si="1"/>
        <v>0</v>
      </c>
    </row>
    <row r="28" spans="1:23" ht="15" thickBot="1" x14ac:dyDescent="0.4">
      <c r="A28" s="178"/>
      <c r="B28" s="179"/>
      <c r="C28" s="38"/>
      <c r="D28" s="38"/>
      <c r="E28" s="38"/>
      <c r="F28" s="38"/>
      <c r="G28" s="38"/>
      <c r="H28" s="38"/>
      <c r="I28" s="38"/>
      <c r="J28" s="38"/>
      <c r="K28" s="38"/>
      <c r="L28" s="38"/>
      <c r="M28" s="38"/>
      <c r="N28" s="38"/>
      <c r="O28" s="13"/>
      <c r="P28" s="13"/>
      <c r="Q28" s="13"/>
      <c r="R28" s="13"/>
      <c r="S28" s="13"/>
      <c r="T28" s="77"/>
      <c r="U28" s="13"/>
      <c r="V28" s="13"/>
      <c r="W28" s="315">
        <f t="shared" si="1"/>
        <v>0</v>
      </c>
    </row>
    <row r="29" spans="1:23" ht="15" thickBot="1" x14ac:dyDescent="0.4">
      <c r="A29" s="178"/>
      <c r="B29" s="179"/>
      <c r="C29" s="38"/>
      <c r="D29" s="38"/>
      <c r="E29" s="38"/>
      <c r="F29" s="38"/>
      <c r="G29" s="38"/>
      <c r="H29" s="38"/>
      <c r="I29" s="38"/>
      <c r="J29" s="38"/>
      <c r="K29" s="38"/>
      <c r="L29" s="38"/>
      <c r="M29" s="38"/>
      <c r="N29" s="38"/>
      <c r="O29" s="13"/>
      <c r="P29" s="13"/>
      <c r="Q29" s="13"/>
      <c r="R29" s="13"/>
      <c r="S29" s="13"/>
      <c r="T29" s="77"/>
      <c r="U29" s="13"/>
      <c r="V29" s="13"/>
      <c r="W29" s="315">
        <f t="shared" si="1"/>
        <v>0</v>
      </c>
    </row>
    <row r="30" spans="1:23" ht="15" thickBot="1" x14ac:dyDescent="0.4">
      <c r="A30" s="178"/>
      <c r="B30" s="179"/>
      <c r="C30" s="38"/>
      <c r="D30" s="38"/>
      <c r="E30" s="38"/>
      <c r="F30" s="38"/>
      <c r="G30" s="38"/>
      <c r="H30" s="38"/>
      <c r="I30" s="38"/>
      <c r="J30" s="38"/>
      <c r="K30" s="38"/>
      <c r="L30" s="38"/>
      <c r="M30" s="38"/>
      <c r="N30" s="38"/>
      <c r="O30" s="13"/>
      <c r="P30" s="13"/>
      <c r="Q30" s="13"/>
      <c r="R30" s="13"/>
      <c r="S30" s="13"/>
      <c r="T30" s="77"/>
      <c r="U30" s="13"/>
      <c r="V30" s="13"/>
      <c r="W30" s="315">
        <f t="shared" si="1"/>
        <v>0</v>
      </c>
    </row>
    <row r="31" spans="1:23" ht="15" thickBot="1" x14ac:dyDescent="0.4">
      <c r="A31" s="178"/>
      <c r="B31" s="179"/>
      <c r="C31" s="38"/>
      <c r="D31" s="38"/>
      <c r="E31" s="38"/>
      <c r="F31" s="38"/>
      <c r="G31" s="38"/>
      <c r="H31" s="38"/>
      <c r="I31" s="38"/>
      <c r="J31" s="38"/>
      <c r="K31" s="38"/>
      <c r="L31" s="38"/>
      <c r="M31" s="38"/>
      <c r="N31" s="38"/>
      <c r="O31" s="13"/>
      <c r="P31" s="13"/>
      <c r="Q31" s="13"/>
      <c r="R31" s="13"/>
      <c r="S31" s="13"/>
      <c r="T31" s="77"/>
      <c r="U31" s="13"/>
      <c r="V31" s="13"/>
      <c r="W31" s="315">
        <f t="shared" si="1"/>
        <v>0</v>
      </c>
    </row>
    <row r="32" spans="1:23" ht="15" thickBot="1" x14ac:dyDescent="0.4">
      <c r="A32" s="178"/>
      <c r="B32" s="179"/>
      <c r="C32" s="38"/>
      <c r="D32" s="38"/>
      <c r="E32" s="38"/>
      <c r="F32" s="38"/>
      <c r="G32" s="38"/>
      <c r="H32" s="38"/>
      <c r="I32" s="38"/>
      <c r="J32" s="38"/>
      <c r="K32" s="38"/>
      <c r="L32" s="38"/>
      <c r="M32" s="38"/>
      <c r="N32" s="38"/>
      <c r="O32" s="13"/>
      <c r="P32" s="13"/>
      <c r="Q32" s="13"/>
      <c r="R32" s="13"/>
      <c r="S32" s="13"/>
      <c r="T32" s="77"/>
      <c r="U32" s="13"/>
      <c r="V32" s="13"/>
      <c r="W32" s="315">
        <f t="shared" si="1"/>
        <v>0</v>
      </c>
    </row>
    <row r="33" spans="1:23" ht="15" thickBot="1" x14ac:dyDescent="0.4">
      <c r="A33" s="178"/>
      <c r="B33" s="179"/>
      <c r="C33" s="38"/>
      <c r="D33" s="38"/>
      <c r="E33" s="38"/>
      <c r="F33" s="38"/>
      <c r="G33" s="38"/>
      <c r="H33" s="38"/>
      <c r="I33" s="38"/>
      <c r="J33" s="38"/>
      <c r="K33" s="38"/>
      <c r="L33" s="38"/>
      <c r="M33" s="38"/>
      <c r="N33" s="38"/>
      <c r="O33" s="13"/>
      <c r="P33" s="13"/>
      <c r="Q33" s="13"/>
      <c r="R33" s="13"/>
      <c r="S33" s="13"/>
      <c r="T33" s="77"/>
      <c r="U33" s="13"/>
      <c r="V33" s="13"/>
      <c r="W33" s="315">
        <f t="shared" si="1"/>
        <v>0</v>
      </c>
    </row>
    <row r="34" spans="1:23" ht="15" thickBot="1" x14ac:dyDescent="0.4">
      <c r="A34" s="178"/>
      <c r="B34" s="179"/>
      <c r="C34" s="38"/>
      <c r="D34" s="38"/>
      <c r="E34" s="38"/>
      <c r="F34" s="38"/>
      <c r="G34" s="38"/>
      <c r="H34" s="38"/>
      <c r="I34" s="38"/>
      <c r="J34" s="38"/>
      <c r="K34" s="38"/>
      <c r="L34" s="38"/>
      <c r="M34" s="38"/>
      <c r="N34" s="38"/>
      <c r="O34" s="13"/>
      <c r="P34" s="13"/>
      <c r="Q34" s="13"/>
      <c r="R34" s="13"/>
      <c r="S34" s="13"/>
      <c r="T34" s="77"/>
      <c r="U34" s="13"/>
      <c r="V34" s="13"/>
      <c r="W34" s="315"/>
    </row>
    <row r="35" spans="1:23" x14ac:dyDescent="0.35">
      <c r="B35" s="310">
        <f>SUM(B9:B34)</f>
        <v>39082</v>
      </c>
      <c r="C35" s="311"/>
      <c r="D35" s="312">
        <f>SUMPRODUCT($B9:$B21,D9:D21)</f>
        <v>0</v>
      </c>
      <c r="E35" s="313">
        <f>SUMPRODUCT($B9:$B21,E9:E21)</f>
        <v>7583</v>
      </c>
      <c r="F35" s="313">
        <f>SUMPRODUCT($B9:$B21,F9:F21)</f>
        <v>1184</v>
      </c>
      <c r="G35" s="313">
        <f>SUMPRODUCT($B9:$B21,G9:G21)</f>
        <v>13939</v>
      </c>
      <c r="H35" s="313">
        <f>SUMPRODUCT($B9:$B21,H9:H21)</f>
        <v>3883</v>
      </c>
      <c r="I35" s="312">
        <f>SUMPRODUCT($B9:$B21,I9:I21)</f>
        <v>0</v>
      </c>
      <c r="J35" s="313">
        <f>SUMPRODUCT($B9:$B21,J9:J21)</f>
        <v>5658</v>
      </c>
      <c r="K35" s="312">
        <f>SUMPRODUCT($B9:$B21,K9:K21)</f>
        <v>0</v>
      </c>
      <c r="L35" s="312">
        <f>SUMPRODUCT($B9:$B21,L9:L21)</f>
        <v>0</v>
      </c>
      <c r="M35" s="312">
        <f>SUMPRODUCT($B9:$B21,M9:M21)</f>
        <v>0</v>
      </c>
      <c r="N35" s="313">
        <f>SUMPRODUCT($B9:$B21,N9:N21)</f>
        <v>4478</v>
      </c>
      <c r="O35" s="313">
        <f>SUMPRODUCT($B9:$B21,O9:O21)</f>
        <v>2357</v>
      </c>
      <c r="P35" s="312">
        <f>SUMPRODUCT($B9:$B21,P9:P21)</f>
        <v>0</v>
      </c>
      <c r="Q35" s="312">
        <f>SUMPRODUCT($B9:$B21,Q9:Q21)</f>
        <v>0</v>
      </c>
      <c r="R35" s="312">
        <f>SUMPRODUCT($B9:$B21,R9:R21)</f>
        <v>0</v>
      </c>
      <c r="S35" s="312">
        <f>SUMPRODUCT($B9:$B21,S9:S21)</f>
        <v>0</v>
      </c>
      <c r="T35" s="312">
        <f>SUMPRODUCT($B9:$B21,T9:T21)</f>
        <v>0</v>
      </c>
      <c r="U35" s="312">
        <f>SUMPRODUCT($B9:$B21,U9:U21)</f>
        <v>0</v>
      </c>
      <c r="V35" s="312">
        <f>SUMPRODUCT($B9:$B21,V9:V21)</f>
        <v>0</v>
      </c>
      <c r="W35" s="92">
        <f>SUM(D35:V35)</f>
        <v>39082</v>
      </c>
    </row>
    <row r="36" spans="1:23" x14ac:dyDescent="0.35">
      <c r="A36" s="113" t="s">
        <v>521</v>
      </c>
      <c r="B36" s="183">
        <v>43387</v>
      </c>
      <c r="D36" s="151">
        <f>D35/$W$35</f>
        <v>0</v>
      </c>
      <c r="E36" s="151">
        <f t="shared" ref="E36:V36" si="2">E35/$W$35</f>
        <v>0.19402794125172715</v>
      </c>
      <c r="F36" s="151">
        <f t="shared" si="2"/>
        <v>3.0295276597922319E-2</v>
      </c>
      <c r="G36" s="151">
        <f t="shared" si="2"/>
        <v>0.35666035515070876</v>
      </c>
      <c r="H36" s="151">
        <f t="shared" si="2"/>
        <v>9.935520188321989E-2</v>
      </c>
      <c r="I36" s="151">
        <f t="shared" si="2"/>
        <v>0</v>
      </c>
      <c r="J36" s="151">
        <f t="shared" si="2"/>
        <v>0.14477252955324701</v>
      </c>
      <c r="K36" s="151">
        <f t="shared" si="2"/>
        <v>0</v>
      </c>
      <c r="L36" s="151">
        <f t="shared" si="2"/>
        <v>0</v>
      </c>
      <c r="M36" s="151">
        <f t="shared" si="2"/>
        <v>0</v>
      </c>
      <c r="N36" s="151">
        <f t="shared" si="2"/>
        <v>0.11457960186275011</v>
      </c>
      <c r="O36" s="151">
        <f t="shared" si="2"/>
        <v>6.0309093700424747E-2</v>
      </c>
      <c r="P36" s="151">
        <f t="shared" si="2"/>
        <v>0</v>
      </c>
      <c r="Q36" s="151">
        <f t="shared" si="2"/>
        <v>0</v>
      </c>
      <c r="R36" s="151">
        <f t="shared" si="2"/>
        <v>0</v>
      </c>
      <c r="S36" s="151">
        <f t="shared" si="2"/>
        <v>0</v>
      </c>
      <c r="T36" s="151">
        <f t="shared" si="2"/>
        <v>0</v>
      </c>
      <c r="U36" s="151">
        <f t="shared" si="2"/>
        <v>0</v>
      </c>
      <c r="V36" s="151">
        <f t="shared" si="2"/>
        <v>0</v>
      </c>
    </row>
    <row r="37" spans="1:23" x14ac:dyDescent="0.35">
      <c r="C37" s="201">
        <f>$B36*C36</f>
        <v>0</v>
      </c>
      <c r="D37" s="201">
        <f t="shared" ref="D37:V37" si="3">$B36*D36</f>
        <v>0</v>
      </c>
      <c r="E37" s="201">
        <f t="shared" si="3"/>
        <v>8418.2902870886865</v>
      </c>
      <c r="F37" s="201">
        <f t="shared" si="3"/>
        <v>1314.4211657540557</v>
      </c>
      <c r="G37" s="201">
        <f t="shared" si="3"/>
        <v>15474.422828923802</v>
      </c>
      <c r="H37" s="201">
        <f t="shared" si="3"/>
        <v>4310.7241441072611</v>
      </c>
      <c r="I37" s="201">
        <f t="shared" si="3"/>
        <v>0</v>
      </c>
      <c r="J37" s="201">
        <f t="shared" si="3"/>
        <v>6281.2457397267281</v>
      </c>
      <c r="K37" s="201">
        <f t="shared" si="3"/>
        <v>0</v>
      </c>
      <c r="L37" s="201">
        <f t="shared" si="3"/>
        <v>0</v>
      </c>
      <c r="M37" s="201">
        <f t="shared" si="3"/>
        <v>0</v>
      </c>
      <c r="N37" s="201">
        <f t="shared" si="3"/>
        <v>4971.265186019139</v>
      </c>
      <c r="O37" s="201">
        <f t="shared" si="3"/>
        <v>2616.6306483803287</v>
      </c>
      <c r="P37" s="201">
        <f t="shared" si="3"/>
        <v>0</v>
      </c>
      <c r="Q37" s="201">
        <f t="shared" si="3"/>
        <v>0</v>
      </c>
      <c r="R37" s="201">
        <f t="shared" si="3"/>
        <v>0</v>
      </c>
      <c r="S37" s="201">
        <f t="shared" si="3"/>
        <v>0</v>
      </c>
      <c r="T37" s="201">
        <f t="shared" si="3"/>
        <v>0</v>
      </c>
      <c r="U37" s="201">
        <f t="shared" si="3"/>
        <v>0</v>
      </c>
      <c r="V37" s="201">
        <f t="shared" si="3"/>
        <v>0</v>
      </c>
      <c r="W37" s="314"/>
    </row>
  </sheetData>
  <mergeCells count="4">
    <mergeCell ref="A2:W2"/>
    <mergeCell ref="A4:B4"/>
    <mergeCell ref="A5:B5"/>
    <mergeCell ref="A6:B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0000000}">
          <x14:formula1>
            <xm:f>'C:\Users\noel.kabambe\Desktop\NKP\My Documents\Noel\[PIVOT_ER_FY18_Internal_Allocation_Template_sm Finance.xlsx]Lists'!#REF!</xm:f>
          </x14:formula1>
          <xm:sqref>V5:V6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Expenditure Template</vt:lpstr>
      <vt:lpstr>Sheet10</vt:lpstr>
      <vt:lpstr>Staff Allocations</vt:lpstr>
      <vt:lpstr>Travel Allocations</vt:lpstr>
      <vt:lpstr>Equipment</vt:lpstr>
      <vt:lpstr>Health and Other Supplies</vt:lpstr>
      <vt:lpstr>Sub Recipients</vt:lpstr>
      <vt:lpstr>Contractual Allocations</vt:lpstr>
      <vt:lpstr>Trainings, Meetings</vt:lpstr>
      <vt:lpstr>Lists</vt:lpstr>
      <vt:lpstr>Summary of Spending</vt:lpstr>
      <vt:lpstr>ER Categories</vt:lpstr>
      <vt:lpstr>'Expenditure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Sushant Mukherjee</cp:lastModifiedBy>
  <cp:lastPrinted>2019-10-23T13:20:46Z</cp:lastPrinted>
  <dcterms:created xsi:type="dcterms:W3CDTF">2018-10-03T12:35:28Z</dcterms:created>
  <dcterms:modified xsi:type="dcterms:W3CDTF">2021-09-01T14:39:02Z</dcterms:modified>
</cp:coreProperties>
</file>